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6.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tables/table7.xml" ContentType="application/vnd.openxmlformats-officedocument.spreadsheetml.table+xml"/>
  <Override PartName="/xl/drawings/drawing19.xml" ContentType="application/vnd.openxmlformats-officedocument.drawing+xml"/>
  <Override PartName="/xl/tables/table8.xml" ContentType="application/vnd.openxmlformats-officedocument.spreadsheetml.table+xml"/>
  <Override PartName="/xl/drawings/drawing20.xml" ContentType="application/vnd.openxmlformats-officedocument.drawing+xml"/>
  <Override PartName="/xl/tables/table9.xml" ContentType="application/vnd.openxmlformats-officedocument.spreadsheetml.table+xml"/>
  <Override PartName="/xl/drawings/drawing21.xml" ContentType="application/vnd.openxmlformats-officedocument.drawing+xml"/>
  <Override PartName="/xl/tables/table10.xml" ContentType="application/vnd.openxmlformats-officedocument.spreadsheetml.table+xml"/>
  <Override PartName="/xl/drawings/drawing22.xml" ContentType="application/vnd.openxmlformats-officedocument.drawing+xml"/>
  <Override PartName="/xl/drawings/drawing23.xml" ContentType="application/vnd.openxmlformats-officedocument.drawing+xml"/>
  <Override PartName="/xl/tables/table11.xml" ContentType="application/vnd.openxmlformats-officedocument.spreadsheetml.table+xml"/>
  <Override PartName="/xl/drawings/drawing24.xml" ContentType="application/vnd.openxmlformats-officedocument.drawing+xml"/>
  <Override PartName="/xl/tables/table12.xml" ContentType="application/vnd.openxmlformats-officedocument.spreadsheetml.table+xml"/>
  <Override PartName="/xl/drawings/drawing25.xml" ContentType="application/vnd.openxmlformats-officedocument.drawing+xml"/>
  <Override PartName="/xl/tables/table13.xml" ContentType="application/vnd.openxmlformats-officedocument.spreadsheetml.table+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tables/table14.xml" ContentType="application/vnd.openxmlformats-officedocument.spreadsheetml.table+xml"/>
  <Override PartName="/xl/drawings/drawing29.xml" ContentType="application/vnd.openxmlformats-officedocument.drawing+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23042025\PREMIO_AREAS_2025\"/>
    </mc:Choice>
  </mc:AlternateContent>
  <xr:revisionPtr revIDLastSave="0" documentId="13_ncr:1_{8BABF0E7-ABDB-4838-9A74-20027F240B27}" xr6:coauthVersionLast="36" xr6:coauthVersionMax="47" xr10:uidLastSave="{00000000-0000-0000-0000-000000000000}"/>
  <bookViews>
    <workbookView xWindow="-120" yWindow="-120" windowWidth="20730" windowHeight="11160" firstSheet="3" activeTab="3" xr2:uid="{00000000-000D-0000-FFFF-FFFF00000000}"/>
  </bookViews>
  <sheets>
    <sheet name="Control" sheetId="14" r:id="rId1"/>
    <sheet name="integrantes_area" sheetId="29" r:id="rId2"/>
    <sheet name="Hoja1" sheetId="32" state="hidden" r:id="rId3"/>
    <sheet name="Total_productos" sheetId="27" r:id="rId4"/>
    <sheet name="Total_por_integrante" sheetId="28" r:id="rId5"/>
    <sheet name="Ind_colectivo_c_integrante" sheetId="30" r:id="rId6"/>
    <sheet name="Ind_colec_c_integrante_PUNTOS" sheetId="31" r:id="rId7"/>
    <sheet name="1_1_3_1_paquete_didactico_manua" sheetId="15" r:id="rId8"/>
    <sheet name="1_1_3_2_notas_de_curso_normal" sheetId="16" r:id="rId9"/>
    <sheet name="1_1_3_3_notas_de_curso_especial" sheetId="17" r:id="rId10"/>
    <sheet name="1_1_3_4_antologias_comentadas" sheetId="18" r:id="rId11"/>
    <sheet name="1_1_3_5_libros_de_texto" sheetId="19" r:id="rId12"/>
    <sheet name="1_1_3_6_doct_audio_video_cine_f" sheetId="20" r:id="rId13"/>
    <sheet name="1_1_3_7_equipo_laboratorio_mod_" sheetId="21" r:id="rId14"/>
    <sheet name="1_1_3_8_des_paq_comp_plataforma" sheetId="22" r:id="rId15"/>
    <sheet name="1_1_3_9_trad_public_de_libros" sheetId="23" r:id="rId16"/>
    <sheet name="1_1_3_10_trad_public_articulo" sheetId="24" r:id="rId17"/>
    <sheet name="1_1_3_11_trad_edit_documentales" sheetId="25" r:id="rId18"/>
    <sheet name="1_1_3_12_des_aula_virtual" sheetId="26" r:id="rId19"/>
    <sheet name="1_2_1_1_reporte_invest_tecnico" sheetId="1" r:id="rId20"/>
    <sheet name="1_2_1_2_memorias_congreso_exten" sheetId="2" r:id="rId21"/>
    <sheet name="1_2_1_3_art_especializado_inves" sheetId="3" r:id="rId22"/>
    <sheet name="1_2_1_4_libro_cientifico" sheetId="4" r:id="rId23"/>
    <sheet name="1_2_1_5_patentes_registro_acept" sheetId="5" r:id="rId24"/>
    <sheet name="1_2_1_6_expedicion_titulo_paten" sheetId="6" r:id="rId25"/>
    <sheet name="1_2_1_7_trab_pres_event_especia" sheetId="7" r:id="rId26"/>
    <sheet name="1_2_1_8_conferencias_magistrale" sheetId="8" r:id="rId27"/>
    <sheet name="1_2_1_9_des_prototipo_modelo_in" sheetId="9" r:id="rId28"/>
    <sheet name="1_2_1_10_des_paq_computacionale" sheetId="10" r:id="rId29"/>
    <sheet name="1_2_1_11_cood_libro_cient_colec" sheetId="11" r:id="rId30"/>
    <sheet name="1_2_2_asesoria_proy_invest" sheetId="12" r:id="rId31"/>
  </sheets>
  <calcPr calcId="191029"/>
</workbook>
</file>

<file path=xl/calcChain.xml><?xml version="1.0" encoding="utf-8"?>
<calcChain xmlns="http://schemas.openxmlformats.org/spreadsheetml/2006/main">
  <c r="BS7" i="31" l="1"/>
  <c r="BS8" i="31"/>
  <c r="BS9" i="31"/>
  <c r="BS10" i="31"/>
  <c r="BS11" i="31"/>
  <c r="BS12" i="31"/>
  <c r="BS13" i="31"/>
  <c r="BS14" i="31"/>
  <c r="BS15" i="31"/>
  <c r="BS16" i="31"/>
  <c r="BS17" i="31"/>
  <c r="BS18" i="31"/>
  <c r="BS19" i="31"/>
  <c r="BS20" i="31"/>
  <c r="BS21" i="31"/>
  <c r="BS22" i="31"/>
  <c r="BS23" i="31"/>
  <c r="BS24" i="31"/>
  <c r="BS25" i="31"/>
  <c r="BS26" i="31"/>
  <c r="BS27" i="31"/>
  <c r="BS28" i="31"/>
  <c r="BS29" i="31"/>
  <c r="BS30" i="31"/>
  <c r="BO7" i="31"/>
  <c r="BO8" i="31"/>
  <c r="BO9" i="31"/>
  <c r="BO10" i="31"/>
  <c r="BO11" i="31"/>
  <c r="BO12" i="31"/>
  <c r="BO13" i="31"/>
  <c r="BO14" i="31"/>
  <c r="BO15" i="31"/>
  <c r="BO16" i="31"/>
  <c r="BO17" i="31"/>
  <c r="BO18" i="31"/>
  <c r="BO19" i="31"/>
  <c r="BO20" i="31"/>
  <c r="BO21" i="31"/>
  <c r="BO22" i="31"/>
  <c r="BO23" i="31"/>
  <c r="BO24" i="31"/>
  <c r="BO25" i="31"/>
  <c r="BO26" i="31"/>
  <c r="BO27" i="31"/>
  <c r="BO28" i="31"/>
  <c r="BO29" i="31"/>
  <c r="BO30" i="31"/>
  <c r="BK7" i="31"/>
  <c r="BK8" i="31"/>
  <c r="BK9" i="31"/>
  <c r="BK10" i="31"/>
  <c r="BK11" i="31"/>
  <c r="BK12" i="31"/>
  <c r="BK13" i="31"/>
  <c r="BK14" i="31"/>
  <c r="BK15" i="31"/>
  <c r="BK16" i="31"/>
  <c r="BK17" i="31"/>
  <c r="BK18" i="31"/>
  <c r="BK19" i="31"/>
  <c r="BK20" i="31"/>
  <c r="BK21" i="31"/>
  <c r="BK22" i="31"/>
  <c r="BK23" i="31"/>
  <c r="BK24" i="31"/>
  <c r="BK25" i="31"/>
  <c r="BK26" i="31"/>
  <c r="BK27" i="31"/>
  <c r="BK28" i="31"/>
  <c r="BK29" i="31"/>
  <c r="BK30" i="31"/>
  <c r="BG7" i="31"/>
  <c r="BG8" i="31"/>
  <c r="BG9" i="31"/>
  <c r="BG10" i="31"/>
  <c r="BG11" i="31"/>
  <c r="BG12" i="31"/>
  <c r="BG13" i="31"/>
  <c r="BG14" i="31"/>
  <c r="BG15" i="31"/>
  <c r="BG16" i="31"/>
  <c r="BG17" i="31"/>
  <c r="BG18" i="31"/>
  <c r="BG19" i="31"/>
  <c r="BG20" i="31"/>
  <c r="BG21" i="31"/>
  <c r="BG22" i="31"/>
  <c r="BG23" i="31"/>
  <c r="BG24" i="31"/>
  <c r="BG25" i="31"/>
  <c r="BG26" i="31"/>
  <c r="BG27" i="31"/>
  <c r="BG28" i="31"/>
  <c r="BG29" i="31"/>
  <c r="BG30" i="31"/>
  <c r="BC7" i="31"/>
  <c r="BC8" i="31"/>
  <c r="BC9" i="31"/>
  <c r="BC10" i="31"/>
  <c r="BC11" i="31"/>
  <c r="BC12" i="31"/>
  <c r="BC13" i="31"/>
  <c r="BC14" i="31"/>
  <c r="BC15" i="31"/>
  <c r="BC16" i="31"/>
  <c r="BC17" i="31"/>
  <c r="BC18" i="31"/>
  <c r="BC19" i="31"/>
  <c r="BC20" i="31"/>
  <c r="BC21" i="31"/>
  <c r="BC22" i="31"/>
  <c r="BC23" i="31"/>
  <c r="BC24" i="31"/>
  <c r="BC25" i="31"/>
  <c r="BC26" i="31"/>
  <c r="BC27" i="31"/>
  <c r="BC28" i="31"/>
  <c r="BC29" i="31"/>
  <c r="BC30" i="31"/>
  <c r="AY7" i="31"/>
  <c r="AY8" i="31"/>
  <c r="AY9" i="31"/>
  <c r="AY10" i="31"/>
  <c r="AY11" i="31"/>
  <c r="AY12" i="31"/>
  <c r="AY13" i="31"/>
  <c r="AY14" i="31"/>
  <c r="AY15" i="31"/>
  <c r="AY16" i="31"/>
  <c r="AY17" i="31"/>
  <c r="AY18" i="31"/>
  <c r="AY19" i="31"/>
  <c r="AY20" i="31"/>
  <c r="AY21" i="31"/>
  <c r="AY22" i="31"/>
  <c r="AY23" i="31"/>
  <c r="AY24" i="31"/>
  <c r="AY25" i="31"/>
  <c r="AY26" i="31"/>
  <c r="AY27" i="31"/>
  <c r="AY28" i="31"/>
  <c r="AY29" i="31"/>
  <c r="AY30" i="31"/>
  <c r="AU7" i="31"/>
  <c r="AU8" i="31"/>
  <c r="AU9" i="31"/>
  <c r="AU10" i="31"/>
  <c r="AU11" i="31"/>
  <c r="AU12" i="31"/>
  <c r="AU13" i="31"/>
  <c r="AU14" i="31"/>
  <c r="AU15" i="31"/>
  <c r="AU16" i="31"/>
  <c r="AU17" i="31"/>
  <c r="AU18" i="31"/>
  <c r="AU19" i="31"/>
  <c r="AU20" i="31"/>
  <c r="AU21" i="31"/>
  <c r="AU22" i="31"/>
  <c r="AU23" i="31"/>
  <c r="AU24" i="31"/>
  <c r="AU25" i="31"/>
  <c r="AU26" i="31"/>
  <c r="AU27" i="31"/>
  <c r="AU28" i="31"/>
  <c r="AU29" i="31"/>
  <c r="AU30" i="31"/>
  <c r="AQ7" i="31"/>
  <c r="AQ8" i="31"/>
  <c r="AQ9" i="31"/>
  <c r="AQ10" i="31"/>
  <c r="AQ11" i="31"/>
  <c r="AQ12" i="31"/>
  <c r="AQ13" i="31"/>
  <c r="AQ14" i="31"/>
  <c r="AQ15" i="31"/>
  <c r="AQ16" i="31"/>
  <c r="AQ17" i="31"/>
  <c r="AQ18" i="31"/>
  <c r="AQ19" i="31"/>
  <c r="AQ20" i="31"/>
  <c r="AQ21" i="31"/>
  <c r="AQ22" i="31"/>
  <c r="AQ23" i="31"/>
  <c r="AQ24" i="31"/>
  <c r="AQ25" i="31"/>
  <c r="AQ26" i="31"/>
  <c r="AQ27" i="31"/>
  <c r="AQ28" i="31"/>
  <c r="AQ29" i="31"/>
  <c r="AQ30" i="31"/>
  <c r="AM7" i="31"/>
  <c r="AM8" i="31"/>
  <c r="AM9" i="31"/>
  <c r="AM10" i="31"/>
  <c r="AM11" i="31"/>
  <c r="AM12" i="31"/>
  <c r="AM13" i="31"/>
  <c r="AM14" i="31"/>
  <c r="AM15" i="31"/>
  <c r="AM16" i="31"/>
  <c r="AM17" i="31"/>
  <c r="AM18" i="31"/>
  <c r="AM19" i="31"/>
  <c r="AM20" i="31"/>
  <c r="AM21" i="31"/>
  <c r="AM22" i="31"/>
  <c r="AM23" i="31"/>
  <c r="AM24" i="31"/>
  <c r="AM25" i="31"/>
  <c r="AM26" i="31"/>
  <c r="AM27" i="31"/>
  <c r="AM28" i="31"/>
  <c r="AM29" i="31"/>
  <c r="AM30" i="31"/>
  <c r="AI7" i="31"/>
  <c r="AI8" i="31"/>
  <c r="AI9" i="31"/>
  <c r="AI10" i="31"/>
  <c r="AI11" i="31"/>
  <c r="AI12" i="31"/>
  <c r="AI13" i="31"/>
  <c r="AI14" i="31"/>
  <c r="AI15" i="31"/>
  <c r="AI16" i="31"/>
  <c r="AI17" i="31"/>
  <c r="AI18" i="31"/>
  <c r="AI19" i="31"/>
  <c r="AI20" i="31"/>
  <c r="AI21" i="31"/>
  <c r="AI22" i="31"/>
  <c r="AI23" i="31"/>
  <c r="AI24" i="31"/>
  <c r="AI25" i="31"/>
  <c r="AI26" i="31"/>
  <c r="AI27" i="31"/>
  <c r="AI28" i="31"/>
  <c r="AI29" i="31"/>
  <c r="AI30" i="31"/>
  <c r="AE7" i="31"/>
  <c r="AE8" i="31"/>
  <c r="AE9" i="31"/>
  <c r="AE10" i="31"/>
  <c r="AE11" i="31"/>
  <c r="AE12" i="31"/>
  <c r="AE13" i="31"/>
  <c r="AE14" i="31"/>
  <c r="AE15" i="31"/>
  <c r="AE16" i="31"/>
  <c r="AE17" i="31"/>
  <c r="AE18" i="31"/>
  <c r="AE19" i="31"/>
  <c r="AE20" i="31"/>
  <c r="AE21" i="31"/>
  <c r="AE22" i="31"/>
  <c r="AE23" i="31"/>
  <c r="AE24" i="31"/>
  <c r="AE25" i="31"/>
  <c r="AE26" i="31"/>
  <c r="AE27" i="31"/>
  <c r="AE28" i="31"/>
  <c r="AE29" i="31"/>
  <c r="AE30" i="31"/>
  <c r="AA7" i="31"/>
  <c r="AA8" i="31"/>
  <c r="AA9" i="31"/>
  <c r="AA10" i="31"/>
  <c r="AA11" i="31"/>
  <c r="AA12" i="31"/>
  <c r="AA13" i="31"/>
  <c r="AA14" i="31"/>
  <c r="AA15" i="31"/>
  <c r="AA16" i="31"/>
  <c r="AA17" i="31"/>
  <c r="AA18" i="31"/>
  <c r="AA19" i="31"/>
  <c r="AA20" i="31"/>
  <c r="AA21" i="31"/>
  <c r="AA22" i="31"/>
  <c r="AA23" i="31"/>
  <c r="AA24" i="31"/>
  <c r="AA25" i="31"/>
  <c r="AA26" i="31"/>
  <c r="AA27" i="31"/>
  <c r="AA28" i="31"/>
  <c r="AA29" i="31"/>
  <c r="AA30" i="31"/>
  <c r="W7" i="31"/>
  <c r="W8" i="31"/>
  <c r="W9" i="31"/>
  <c r="W10" i="31"/>
  <c r="W11" i="31"/>
  <c r="W12" i="31"/>
  <c r="W13" i="31"/>
  <c r="W14" i="31"/>
  <c r="W15" i="31"/>
  <c r="W16" i="31"/>
  <c r="W17" i="31"/>
  <c r="W18" i="31"/>
  <c r="W19" i="31"/>
  <c r="W20" i="31"/>
  <c r="W21" i="31"/>
  <c r="W22" i="31"/>
  <c r="W23" i="31"/>
  <c r="W24" i="31"/>
  <c r="W25" i="31"/>
  <c r="W26" i="31"/>
  <c r="W27" i="31"/>
  <c r="W28" i="31"/>
  <c r="W29" i="31"/>
  <c r="W30" i="31"/>
  <c r="S7" i="31"/>
  <c r="S8" i="31"/>
  <c r="S9" i="31"/>
  <c r="S10" i="31"/>
  <c r="S11" i="31"/>
  <c r="S12" i="31"/>
  <c r="S13" i="31"/>
  <c r="S14" i="31"/>
  <c r="S15" i="31"/>
  <c r="S16" i="31"/>
  <c r="S17" i="31"/>
  <c r="S18" i="31"/>
  <c r="S19" i="31"/>
  <c r="S20" i="31"/>
  <c r="S21" i="31"/>
  <c r="S22" i="31"/>
  <c r="S23" i="31"/>
  <c r="S24" i="31"/>
  <c r="S25" i="31"/>
  <c r="S26" i="31"/>
  <c r="S27" i="31"/>
  <c r="S28" i="31"/>
  <c r="S29" i="31"/>
  <c r="S30" i="31"/>
  <c r="O7" i="31"/>
  <c r="O8" i="31"/>
  <c r="O9" i="31"/>
  <c r="O10" i="31"/>
  <c r="O11" i="31"/>
  <c r="O12" i="31"/>
  <c r="O13" i="31"/>
  <c r="O14" i="31"/>
  <c r="O15" i="31"/>
  <c r="O16" i="31"/>
  <c r="O17" i="31"/>
  <c r="O18" i="31"/>
  <c r="O19" i="31"/>
  <c r="O20" i="31"/>
  <c r="O21" i="31"/>
  <c r="O22" i="31"/>
  <c r="O23" i="31"/>
  <c r="O24" i="31"/>
  <c r="O25" i="31"/>
  <c r="O26" i="31"/>
  <c r="O27" i="31"/>
  <c r="O28" i="31"/>
  <c r="O29" i="31"/>
  <c r="O30" i="31"/>
  <c r="K7" i="31"/>
  <c r="K8" i="31"/>
  <c r="K9" i="31"/>
  <c r="K10" i="31"/>
  <c r="K11" i="31"/>
  <c r="K12" i="31"/>
  <c r="K13" i="31"/>
  <c r="K14" i="31"/>
  <c r="K15" i="31"/>
  <c r="K16" i="31"/>
  <c r="K17" i="31"/>
  <c r="K18" i="31"/>
  <c r="K19" i="31"/>
  <c r="K20" i="31"/>
  <c r="K21" i="31"/>
  <c r="K22" i="31"/>
  <c r="K23" i="31"/>
  <c r="K24" i="31"/>
  <c r="K25" i="31"/>
  <c r="K26" i="31"/>
  <c r="K27" i="31"/>
  <c r="K28" i="31"/>
  <c r="K29" i="31"/>
  <c r="K30" i="31"/>
  <c r="G7" i="31"/>
  <c r="G8" i="31"/>
  <c r="G9" i="31"/>
  <c r="G10" i="31"/>
  <c r="G11" i="31"/>
  <c r="G12" i="31"/>
  <c r="G13" i="31"/>
  <c r="G14" i="31"/>
  <c r="G15" i="31"/>
  <c r="G16" i="31"/>
  <c r="G17" i="31"/>
  <c r="G18" i="31"/>
  <c r="G19" i="31"/>
  <c r="G20" i="31"/>
  <c r="G21" i="31"/>
  <c r="G22" i="31"/>
  <c r="G23" i="31"/>
  <c r="G24" i="31"/>
  <c r="G25" i="31"/>
  <c r="G26" i="31"/>
  <c r="G27" i="31"/>
  <c r="G28" i="31"/>
  <c r="G29" i="31"/>
  <c r="G30" i="31"/>
  <c r="BR7" i="31"/>
  <c r="BR8" i="31"/>
  <c r="BR9" i="31"/>
  <c r="BR10" i="31"/>
  <c r="BR11" i="31"/>
  <c r="BR12" i="31"/>
  <c r="BR13" i="31"/>
  <c r="BR14" i="31"/>
  <c r="BR15" i="31"/>
  <c r="BR16" i="31"/>
  <c r="BR17" i="31"/>
  <c r="BR18" i="31"/>
  <c r="BR19" i="31"/>
  <c r="BR20" i="31"/>
  <c r="BR21" i="31"/>
  <c r="BR22" i="31"/>
  <c r="BR23" i="31"/>
  <c r="BR24" i="31"/>
  <c r="BR25" i="31"/>
  <c r="BR26" i="31"/>
  <c r="BR27" i="31"/>
  <c r="BR28" i="31"/>
  <c r="BR29" i="31"/>
  <c r="BR30" i="31"/>
  <c r="BN7" i="31"/>
  <c r="BN8" i="31"/>
  <c r="BN9" i="31"/>
  <c r="BN10" i="31"/>
  <c r="BN11" i="31"/>
  <c r="BN12" i="31"/>
  <c r="BN13" i="31"/>
  <c r="BN14" i="31"/>
  <c r="BN15" i="31"/>
  <c r="BN16" i="31"/>
  <c r="BN17" i="31"/>
  <c r="BN18" i="31"/>
  <c r="BN19" i="31"/>
  <c r="BN20" i="31"/>
  <c r="BN21" i="31"/>
  <c r="BN22" i="31"/>
  <c r="BN23" i="31"/>
  <c r="BN24" i="31"/>
  <c r="BN25" i="31"/>
  <c r="BN26" i="31"/>
  <c r="BN27" i="31"/>
  <c r="BN28" i="31"/>
  <c r="BN29" i="31"/>
  <c r="BN30" i="31"/>
  <c r="BJ7" i="31"/>
  <c r="BJ8" i="31"/>
  <c r="BJ9" i="31"/>
  <c r="BJ10" i="31"/>
  <c r="BJ11" i="31"/>
  <c r="BJ12" i="31"/>
  <c r="BJ13" i="31"/>
  <c r="BJ14" i="31"/>
  <c r="BJ15" i="31"/>
  <c r="BJ16" i="31"/>
  <c r="BJ17" i="31"/>
  <c r="BJ18" i="31"/>
  <c r="BJ19" i="31"/>
  <c r="BJ20" i="31"/>
  <c r="BJ21" i="31"/>
  <c r="BJ22" i="31"/>
  <c r="BJ23" i="31"/>
  <c r="BJ24" i="31"/>
  <c r="BJ25" i="31"/>
  <c r="BJ26" i="31"/>
  <c r="BJ27" i="31"/>
  <c r="BJ28" i="31"/>
  <c r="BJ29" i="31"/>
  <c r="BJ30" i="31"/>
  <c r="BF7" i="31"/>
  <c r="BF8" i="31"/>
  <c r="BF9" i="31"/>
  <c r="BF10" i="31"/>
  <c r="BF11" i="31"/>
  <c r="BF12" i="31"/>
  <c r="BF13" i="31"/>
  <c r="BF14" i="31"/>
  <c r="BF15" i="31"/>
  <c r="BF16" i="31"/>
  <c r="BF17" i="31"/>
  <c r="BF18" i="31"/>
  <c r="BF19" i="31"/>
  <c r="BF20" i="31"/>
  <c r="BF21" i="31"/>
  <c r="BF22" i="31"/>
  <c r="BF23" i="31"/>
  <c r="BF24" i="31"/>
  <c r="BF25" i="31"/>
  <c r="BF26" i="31"/>
  <c r="BF27" i="31"/>
  <c r="BF28" i="31"/>
  <c r="BF29" i="31"/>
  <c r="BF30" i="31"/>
  <c r="BB7" i="31"/>
  <c r="BB8" i="31"/>
  <c r="BB9" i="31"/>
  <c r="BB10" i="31"/>
  <c r="BB11" i="31"/>
  <c r="BB12" i="31"/>
  <c r="BB13" i="31"/>
  <c r="BB14" i="31"/>
  <c r="BB15" i="31"/>
  <c r="BB16" i="31"/>
  <c r="BB17" i="31"/>
  <c r="BB18" i="31"/>
  <c r="BB19" i="31"/>
  <c r="BB20" i="31"/>
  <c r="BB21" i="31"/>
  <c r="BB22" i="31"/>
  <c r="BB23" i="31"/>
  <c r="BB24" i="31"/>
  <c r="BB25" i="31"/>
  <c r="BB26" i="31"/>
  <c r="BB27" i="31"/>
  <c r="BB28" i="31"/>
  <c r="BB29" i="31"/>
  <c r="BB30" i="31"/>
  <c r="AX7" i="31"/>
  <c r="AX8" i="31"/>
  <c r="AX9" i="31"/>
  <c r="AX10" i="31"/>
  <c r="AX11" i="31"/>
  <c r="AX12" i="31"/>
  <c r="AX13" i="31"/>
  <c r="AX14" i="31"/>
  <c r="AX15" i="31"/>
  <c r="AX16" i="31"/>
  <c r="AX17" i="31"/>
  <c r="AX18" i="31"/>
  <c r="AX19" i="31"/>
  <c r="AX20" i="31"/>
  <c r="AX21" i="31"/>
  <c r="AX22" i="31"/>
  <c r="AX23" i="31"/>
  <c r="AX24" i="31"/>
  <c r="AX25" i="31"/>
  <c r="AX26" i="31"/>
  <c r="AX27" i="31"/>
  <c r="AX28" i="31"/>
  <c r="AX29" i="31"/>
  <c r="AX30" i="31"/>
  <c r="AT7" i="31"/>
  <c r="AT8" i="31"/>
  <c r="AT9" i="31"/>
  <c r="AT10" i="31"/>
  <c r="AT11" i="31"/>
  <c r="AT12" i="31"/>
  <c r="AT13" i="31"/>
  <c r="AT14" i="31"/>
  <c r="AT15" i="31"/>
  <c r="AT16" i="31"/>
  <c r="AT17" i="31"/>
  <c r="AT18" i="31"/>
  <c r="AT19" i="31"/>
  <c r="AT20" i="31"/>
  <c r="AT21" i="31"/>
  <c r="AT22" i="31"/>
  <c r="AT23" i="31"/>
  <c r="AT24" i="31"/>
  <c r="AT25" i="31"/>
  <c r="AT26" i="31"/>
  <c r="AT27" i="31"/>
  <c r="AT28" i="31"/>
  <c r="AT29" i="31"/>
  <c r="AT30" i="31"/>
  <c r="BP7" i="31"/>
  <c r="BP8" i="31"/>
  <c r="BP9" i="31"/>
  <c r="BP10" i="31"/>
  <c r="BP11" i="31"/>
  <c r="BP12" i="31"/>
  <c r="BP13" i="31"/>
  <c r="BP14" i="31"/>
  <c r="BP15" i="31"/>
  <c r="BP16" i="31"/>
  <c r="BP17" i="31"/>
  <c r="BP18" i="31"/>
  <c r="BP19" i="31"/>
  <c r="BP20" i="31"/>
  <c r="BP21" i="31"/>
  <c r="BP22" i="31"/>
  <c r="BP23" i="31"/>
  <c r="BP24" i="31"/>
  <c r="BP25" i="31"/>
  <c r="BP26" i="31"/>
  <c r="BP27" i="31"/>
  <c r="BP28" i="31"/>
  <c r="BP29" i="31"/>
  <c r="BP30" i="31"/>
  <c r="BL7" i="31"/>
  <c r="BL8" i="31"/>
  <c r="BL9" i="31"/>
  <c r="BL10" i="31"/>
  <c r="BL11" i="31"/>
  <c r="BL12" i="31"/>
  <c r="BL13" i="31"/>
  <c r="BL14" i="31"/>
  <c r="BL15" i="31"/>
  <c r="BL16" i="31"/>
  <c r="BL17" i="31"/>
  <c r="BL18" i="31"/>
  <c r="BL19" i="31"/>
  <c r="BL20" i="31"/>
  <c r="BL21" i="31"/>
  <c r="BL22" i="31"/>
  <c r="BL23" i="31"/>
  <c r="BL24" i="31"/>
  <c r="BL25" i="31"/>
  <c r="BL26" i="31"/>
  <c r="BL27" i="31"/>
  <c r="BL28" i="31"/>
  <c r="BL29" i="31"/>
  <c r="BL30" i="31"/>
  <c r="BH7" i="31"/>
  <c r="BH8" i="31"/>
  <c r="BH9" i="31"/>
  <c r="BH10" i="31"/>
  <c r="BH11" i="31"/>
  <c r="BH12" i="31"/>
  <c r="BH13" i="31"/>
  <c r="BH14" i="31"/>
  <c r="BH15" i="31"/>
  <c r="BH16" i="31"/>
  <c r="BH17" i="31"/>
  <c r="BH18" i="31"/>
  <c r="BH19" i="31"/>
  <c r="BH20" i="31"/>
  <c r="BH21" i="31"/>
  <c r="BH22" i="31"/>
  <c r="BH23" i="31"/>
  <c r="BH24" i="31"/>
  <c r="BH25" i="31"/>
  <c r="BH26" i="31"/>
  <c r="BH27" i="31"/>
  <c r="BH28" i="31"/>
  <c r="BH29" i="31"/>
  <c r="BH30" i="31"/>
  <c r="BD7" i="31"/>
  <c r="BD8" i="31"/>
  <c r="BD9" i="31"/>
  <c r="BD10" i="31"/>
  <c r="BD11" i="31"/>
  <c r="BD12" i="31"/>
  <c r="BD13" i="31"/>
  <c r="BD14" i="31"/>
  <c r="BD15" i="31"/>
  <c r="BD16" i="31"/>
  <c r="BD17" i="31"/>
  <c r="BD18" i="31"/>
  <c r="BD19" i="31"/>
  <c r="BD20" i="31"/>
  <c r="BD21" i="31"/>
  <c r="BD22" i="31"/>
  <c r="BD23" i="31"/>
  <c r="BD24" i="31"/>
  <c r="BD25" i="31"/>
  <c r="BD26" i="31"/>
  <c r="BD27" i="31"/>
  <c r="BD28" i="31"/>
  <c r="BD29" i="31"/>
  <c r="BD30" i="31"/>
  <c r="AZ7" i="31"/>
  <c r="AZ8" i="31"/>
  <c r="AZ9" i="31"/>
  <c r="AZ10" i="31"/>
  <c r="AZ11" i="31"/>
  <c r="AZ12" i="31"/>
  <c r="AZ13" i="31"/>
  <c r="AZ14" i="31"/>
  <c r="AZ15" i="31"/>
  <c r="AZ16" i="31"/>
  <c r="AZ17" i="31"/>
  <c r="AZ18" i="31"/>
  <c r="AZ19" i="31"/>
  <c r="AZ20" i="31"/>
  <c r="AZ21" i="31"/>
  <c r="AZ22" i="31"/>
  <c r="AZ23" i="31"/>
  <c r="AZ24" i="31"/>
  <c r="AZ25" i="31"/>
  <c r="AZ26" i="31"/>
  <c r="AZ27" i="31"/>
  <c r="AZ28" i="31"/>
  <c r="AZ29" i="31"/>
  <c r="AZ30" i="31"/>
  <c r="AV7" i="31"/>
  <c r="AV8" i="31"/>
  <c r="AV9" i="31"/>
  <c r="AV10" i="31"/>
  <c r="AV11" i="31"/>
  <c r="AV12" i="31"/>
  <c r="AV13" i="31"/>
  <c r="AV14" i="31"/>
  <c r="AV15" i="31"/>
  <c r="AV16" i="31"/>
  <c r="AV17" i="31"/>
  <c r="AV18" i="31"/>
  <c r="AV19" i="31"/>
  <c r="AV20" i="31"/>
  <c r="AV21" i="31"/>
  <c r="AV22" i="31"/>
  <c r="AV23" i="31"/>
  <c r="AV24" i="31"/>
  <c r="AV25" i="31"/>
  <c r="AV26" i="31"/>
  <c r="AV27" i="31"/>
  <c r="AV28" i="31"/>
  <c r="AV29" i="31"/>
  <c r="AV30" i="31"/>
  <c r="AR7" i="31"/>
  <c r="AR8" i="31"/>
  <c r="AR9" i="31"/>
  <c r="AR10" i="31"/>
  <c r="AR11" i="31"/>
  <c r="AR12" i="31"/>
  <c r="AR13" i="31"/>
  <c r="AR14" i="31"/>
  <c r="AR15" i="31"/>
  <c r="AR16" i="31"/>
  <c r="AR17" i="31"/>
  <c r="AR18" i="31"/>
  <c r="AR19" i="31"/>
  <c r="AR20" i="31"/>
  <c r="AR21" i="31"/>
  <c r="AR22" i="31"/>
  <c r="AR23" i="31"/>
  <c r="AR24" i="31"/>
  <c r="AR25" i="31"/>
  <c r="AR26" i="31"/>
  <c r="AR27" i="31"/>
  <c r="AR28" i="31"/>
  <c r="AR29" i="31"/>
  <c r="AR30" i="31"/>
  <c r="BQ7" i="31"/>
  <c r="BQ8" i="31"/>
  <c r="BQ9" i="31"/>
  <c r="BQ10" i="31"/>
  <c r="BQ11" i="31"/>
  <c r="BQ12" i="31"/>
  <c r="BQ13" i="31"/>
  <c r="BQ14" i="31"/>
  <c r="BQ15" i="31"/>
  <c r="BQ16" i="31"/>
  <c r="BQ17" i="31"/>
  <c r="BQ18" i="31"/>
  <c r="BQ19" i="31"/>
  <c r="BQ20" i="31"/>
  <c r="BQ21" i="31"/>
  <c r="BQ22" i="31"/>
  <c r="BQ23" i="31"/>
  <c r="BQ24" i="31"/>
  <c r="BQ25" i="31"/>
  <c r="BQ26" i="31"/>
  <c r="BQ27" i="31"/>
  <c r="BQ28" i="31"/>
  <c r="BQ29" i="31"/>
  <c r="BQ30" i="31"/>
  <c r="BM7" i="31"/>
  <c r="BM8" i="31"/>
  <c r="BM9" i="31"/>
  <c r="BM10" i="31"/>
  <c r="BM11" i="31"/>
  <c r="BM12" i="31"/>
  <c r="BM13" i="31"/>
  <c r="BM14" i="31"/>
  <c r="BM15" i="31"/>
  <c r="BM16" i="31"/>
  <c r="BM17" i="31"/>
  <c r="BM18" i="31"/>
  <c r="BM19" i="31"/>
  <c r="BM20" i="31"/>
  <c r="BM21" i="31"/>
  <c r="BM22" i="31"/>
  <c r="BM23" i="31"/>
  <c r="BM24" i="31"/>
  <c r="BM25" i="31"/>
  <c r="BM26" i="31"/>
  <c r="BM27" i="31"/>
  <c r="BM28" i="31"/>
  <c r="BM29" i="31"/>
  <c r="BM30" i="31"/>
  <c r="BI7" i="31"/>
  <c r="BI8" i="31"/>
  <c r="BI9" i="31"/>
  <c r="BI10" i="31"/>
  <c r="BI11" i="31"/>
  <c r="BI12" i="31"/>
  <c r="BI13" i="31"/>
  <c r="BI14" i="31"/>
  <c r="BI15" i="31"/>
  <c r="BI16" i="31"/>
  <c r="BI17" i="31"/>
  <c r="BI18" i="31"/>
  <c r="BI19" i="31"/>
  <c r="BI20" i="31"/>
  <c r="BI21" i="31"/>
  <c r="BI22" i="31"/>
  <c r="BI23" i="31"/>
  <c r="BI24" i="31"/>
  <c r="BI25" i="31"/>
  <c r="BI26" i="31"/>
  <c r="BI27" i="31"/>
  <c r="BI28" i="31"/>
  <c r="BI29" i="31"/>
  <c r="BI30" i="31"/>
  <c r="BE7" i="31"/>
  <c r="BE8" i="31"/>
  <c r="BE9" i="31"/>
  <c r="BE10" i="31"/>
  <c r="BE11" i="31"/>
  <c r="BE12" i="31"/>
  <c r="BE13" i="31"/>
  <c r="BE14" i="31"/>
  <c r="BE15" i="31"/>
  <c r="BE16" i="31"/>
  <c r="BE17" i="31"/>
  <c r="BE18" i="31"/>
  <c r="BE19" i="31"/>
  <c r="BE20" i="31"/>
  <c r="BE21" i="31"/>
  <c r="BE22" i="31"/>
  <c r="BE23" i="31"/>
  <c r="BE24" i="31"/>
  <c r="BE25" i="31"/>
  <c r="BE26" i="31"/>
  <c r="BE27" i="31"/>
  <c r="BE28" i="31"/>
  <c r="BE29" i="31"/>
  <c r="BE30" i="31"/>
  <c r="BA7" i="31"/>
  <c r="BA8" i="31"/>
  <c r="BA9" i="31"/>
  <c r="BA10" i="31"/>
  <c r="BA11" i="31"/>
  <c r="BA12" i="31"/>
  <c r="BA13" i="31"/>
  <c r="BA14" i="31"/>
  <c r="BA15" i="31"/>
  <c r="BA16" i="31"/>
  <c r="BA17" i="31"/>
  <c r="BA18" i="31"/>
  <c r="BA19" i="31"/>
  <c r="BA20" i="31"/>
  <c r="BA21" i="31"/>
  <c r="BA22" i="31"/>
  <c r="BA23" i="31"/>
  <c r="BA24" i="31"/>
  <c r="BA25" i="31"/>
  <c r="BA26" i="31"/>
  <c r="BA27" i="31"/>
  <c r="BA28" i="31"/>
  <c r="BA29" i="31"/>
  <c r="BA30" i="31"/>
  <c r="AW7" i="31"/>
  <c r="AW8" i="31"/>
  <c r="AW9" i="31"/>
  <c r="AW10" i="31"/>
  <c r="AW11" i="31"/>
  <c r="AW12" i="31"/>
  <c r="AW13" i="31"/>
  <c r="AW14" i="31"/>
  <c r="AW15" i="31"/>
  <c r="AW16" i="31"/>
  <c r="AW17" i="31"/>
  <c r="AW18" i="31"/>
  <c r="AW19" i="31"/>
  <c r="AW20" i="31"/>
  <c r="AW21" i="31"/>
  <c r="AW22" i="31"/>
  <c r="AW23" i="31"/>
  <c r="AW24" i="31"/>
  <c r="AW25" i="31"/>
  <c r="AW26" i="31"/>
  <c r="AW27" i="31"/>
  <c r="AW28" i="31"/>
  <c r="AW29" i="31"/>
  <c r="AW30" i="31"/>
  <c r="AS7" i="31"/>
  <c r="AS8" i="31"/>
  <c r="AS9" i="31"/>
  <c r="AS10" i="31"/>
  <c r="AS11" i="31"/>
  <c r="AS12" i="31"/>
  <c r="AS13" i="31"/>
  <c r="AS14" i="31"/>
  <c r="AS15" i="31"/>
  <c r="AS16" i="31"/>
  <c r="AS17" i="31"/>
  <c r="AS18" i="31"/>
  <c r="AS19" i="31"/>
  <c r="AS20" i="31"/>
  <c r="AS21" i="31"/>
  <c r="AS22" i="31"/>
  <c r="AS23" i="31"/>
  <c r="AS24" i="31"/>
  <c r="AS25" i="31"/>
  <c r="AS26" i="31"/>
  <c r="AS27" i="31"/>
  <c r="AS28" i="31"/>
  <c r="AS29" i="31"/>
  <c r="AS30" i="31"/>
  <c r="AO7" i="31"/>
  <c r="AO8" i="31"/>
  <c r="AO9" i="31"/>
  <c r="AO10" i="31"/>
  <c r="AO11" i="31"/>
  <c r="AO12" i="31"/>
  <c r="AO13" i="31"/>
  <c r="AO14" i="31"/>
  <c r="AO15" i="31"/>
  <c r="AO16" i="31"/>
  <c r="AO17" i="31"/>
  <c r="AO18" i="31"/>
  <c r="AO19" i="31"/>
  <c r="AO20" i="31"/>
  <c r="AO21" i="31"/>
  <c r="AO22" i="31"/>
  <c r="AO23" i="31"/>
  <c r="AO24" i="31"/>
  <c r="AO25" i="31"/>
  <c r="AO26" i="31"/>
  <c r="AO27" i="31"/>
  <c r="AO28" i="31"/>
  <c r="AO29" i="31"/>
  <c r="AO30" i="31"/>
  <c r="AK7" i="31"/>
  <c r="AK8" i="31"/>
  <c r="AK9" i="31"/>
  <c r="AK10" i="31"/>
  <c r="AK11" i="31"/>
  <c r="AK12" i="31"/>
  <c r="AK13" i="31"/>
  <c r="AK14" i="31"/>
  <c r="AK15" i="31"/>
  <c r="AK16" i="31"/>
  <c r="AK17" i="31"/>
  <c r="AK18" i="31"/>
  <c r="AK19" i="31"/>
  <c r="AK20" i="31"/>
  <c r="AK21" i="31"/>
  <c r="AK22" i="31"/>
  <c r="AK23" i="31"/>
  <c r="AK24" i="31"/>
  <c r="AK25" i="31"/>
  <c r="AK26" i="31"/>
  <c r="AK27" i="31"/>
  <c r="AK28" i="31"/>
  <c r="AK29" i="31"/>
  <c r="AK30" i="31"/>
  <c r="AG7" i="31"/>
  <c r="AG8" i="31"/>
  <c r="AG9" i="31"/>
  <c r="AG10" i="31"/>
  <c r="AG11" i="31"/>
  <c r="AG12" i="31"/>
  <c r="AG13" i="31"/>
  <c r="AG14" i="31"/>
  <c r="AG15" i="31"/>
  <c r="AG16" i="31"/>
  <c r="AG17" i="31"/>
  <c r="AG18" i="31"/>
  <c r="AG19" i="31"/>
  <c r="AG20" i="31"/>
  <c r="AG21" i="31"/>
  <c r="AG22" i="31"/>
  <c r="AG23" i="31"/>
  <c r="AG24" i="31"/>
  <c r="AG25" i="31"/>
  <c r="AG26" i="31"/>
  <c r="AG27" i="31"/>
  <c r="AG28" i="31"/>
  <c r="AG29" i="31"/>
  <c r="AG30" i="31"/>
  <c r="AC7" i="31"/>
  <c r="AC8" i="31"/>
  <c r="AC9" i="31"/>
  <c r="AC10" i="31"/>
  <c r="AC11" i="31"/>
  <c r="AC12" i="31"/>
  <c r="AC13" i="31"/>
  <c r="AC14" i="31"/>
  <c r="AC15" i="31"/>
  <c r="AC16" i="31"/>
  <c r="AC17" i="31"/>
  <c r="AC18" i="31"/>
  <c r="AC19" i="31"/>
  <c r="AC20" i="31"/>
  <c r="AC21" i="31"/>
  <c r="AC22" i="31"/>
  <c r="AC23" i="31"/>
  <c r="AC24" i="31"/>
  <c r="AC25" i="31"/>
  <c r="AC26" i="31"/>
  <c r="AC27" i="31"/>
  <c r="AC28" i="31"/>
  <c r="AC29" i="31"/>
  <c r="AC30" i="31"/>
  <c r="Y7" i="31"/>
  <c r="Y8" i="31"/>
  <c r="Y9" i="31"/>
  <c r="Y10" i="31"/>
  <c r="Y11" i="31"/>
  <c r="Y12" i="31"/>
  <c r="Y13" i="31"/>
  <c r="Y14" i="31"/>
  <c r="Y15" i="31"/>
  <c r="Y16" i="31"/>
  <c r="Y17" i="31"/>
  <c r="Y18" i="31"/>
  <c r="Y19" i="31"/>
  <c r="Y20" i="31"/>
  <c r="Y21" i="31"/>
  <c r="Y22" i="31"/>
  <c r="Y23" i="31"/>
  <c r="Y24" i="31"/>
  <c r="Y25" i="31"/>
  <c r="Y26" i="31"/>
  <c r="Y27" i="31"/>
  <c r="Y28" i="31"/>
  <c r="Y29" i="31"/>
  <c r="Y30" i="31"/>
  <c r="U7" i="31"/>
  <c r="U8" i="31"/>
  <c r="U9" i="31"/>
  <c r="U10" i="31"/>
  <c r="U11" i="31"/>
  <c r="U12" i="31"/>
  <c r="U13" i="31"/>
  <c r="U14" i="31"/>
  <c r="U15" i="31"/>
  <c r="U16" i="31"/>
  <c r="U17" i="31"/>
  <c r="U18" i="31"/>
  <c r="U19" i="31"/>
  <c r="U20" i="31"/>
  <c r="U21" i="31"/>
  <c r="U22" i="31"/>
  <c r="U23" i="31"/>
  <c r="U24" i="31"/>
  <c r="U25" i="31"/>
  <c r="U26" i="31"/>
  <c r="U27" i="31"/>
  <c r="U28" i="31"/>
  <c r="U29" i="31"/>
  <c r="U30" i="31"/>
  <c r="Q7" i="31"/>
  <c r="Q8" i="31"/>
  <c r="Q9" i="31"/>
  <c r="Q10" i="31"/>
  <c r="Q11" i="31"/>
  <c r="Q12" i="31"/>
  <c r="Q13" i="31"/>
  <c r="Q14" i="31"/>
  <c r="Q15" i="31"/>
  <c r="Q16" i="31"/>
  <c r="Q17" i="31"/>
  <c r="Q18" i="31"/>
  <c r="Q19" i="31"/>
  <c r="Q20" i="31"/>
  <c r="Q21" i="31"/>
  <c r="Q22" i="31"/>
  <c r="Q23" i="31"/>
  <c r="Q24" i="31"/>
  <c r="Q25" i="31"/>
  <c r="Q26" i="31"/>
  <c r="Q27" i="31"/>
  <c r="Q28" i="31"/>
  <c r="Q29" i="31"/>
  <c r="Q30" i="31"/>
  <c r="M7" i="31"/>
  <c r="M8" i="31"/>
  <c r="M9" i="31"/>
  <c r="M10" i="31"/>
  <c r="M11" i="31"/>
  <c r="M12" i="31"/>
  <c r="M13" i="31"/>
  <c r="M14" i="31"/>
  <c r="M15" i="31"/>
  <c r="M16" i="31"/>
  <c r="M17" i="31"/>
  <c r="M18" i="31"/>
  <c r="M19" i="31"/>
  <c r="M20" i="31"/>
  <c r="M21" i="31"/>
  <c r="M22" i="31"/>
  <c r="M23" i="31"/>
  <c r="M24" i="31"/>
  <c r="M25" i="31"/>
  <c r="M26" i="31"/>
  <c r="M27" i="31"/>
  <c r="M28" i="31"/>
  <c r="M29" i="31"/>
  <c r="M30" i="31"/>
  <c r="I7" i="31"/>
  <c r="I8" i="31"/>
  <c r="I9" i="31"/>
  <c r="I10" i="31"/>
  <c r="I11" i="31"/>
  <c r="I12" i="31"/>
  <c r="I13" i="31"/>
  <c r="I14" i="31"/>
  <c r="I15" i="31"/>
  <c r="I16" i="31"/>
  <c r="I17" i="31"/>
  <c r="I18" i="31"/>
  <c r="I19" i="31"/>
  <c r="I20" i="31"/>
  <c r="I21" i="31"/>
  <c r="I22" i="31"/>
  <c r="I23" i="31"/>
  <c r="I24" i="31"/>
  <c r="I25" i="31"/>
  <c r="I26" i="31"/>
  <c r="I27" i="31"/>
  <c r="I28" i="31"/>
  <c r="I29" i="31"/>
  <c r="I30" i="31"/>
  <c r="E30" i="31"/>
  <c r="E29" i="31"/>
  <c r="E28" i="31"/>
  <c r="E27" i="31"/>
  <c r="E23" i="31"/>
  <c r="E22" i="31"/>
  <c r="E20" i="31"/>
  <c r="E19" i="31"/>
  <c r="E18" i="31"/>
  <c r="E17" i="31"/>
  <c r="E16" i="31"/>
  <c r="E15" i="31"/>
  <c r="E14" i="31"/>
  <c r="E13" i="31"/>
  <c r="E12" i="31"/>
  <c r="E11" i="31"/>
  <c r="E10" i="31"/>
  <c r="E9" i="31"/>
  <c r="E8" i="31"/>
  <c r="AJ7" i="30" l="1"/>
  <c r="AK7" i="30"/>
  <c r="AJ8" i="30"/>
  <c r="AK8" i="30"/>
  <c r="AJ9" i="30"/>
  <c r="AK9" i="30"/>
  <c r="AJ10" i="30"/>
  <c r="AK10" i="30"/>
  <c r="AJ11" i="30"/>
  <c r="AK11" i="30"/>
  <c r="AJ12" i="30"/>
  <c r="AK12" i="30"/>
  <c r="AJ13" i="30"/>
  <c r="AK13" i="30"/>
  <c r="AJ14" i="30"/>
  <c r="AK14" i="30"/>
  <c r="AJ15" i="30"/>
  <c r="AK15" i="30"/>
  <c r="AJ16" i="30"/>
  <c r="AK16" i="30"/>
  <c r="AJ17" i="30"/>
  <c r="AK17" i="30"/>
  <c r="AJ18" i="30"/>
  <c r="AK18" i="30"/>
  <c r="AJ19" i="30"/>
  <c r="AK19" i="30"/>
  <c r="AJ20" i="30"/>
  <c r="AK20" i="30"/>
  <c r="AJ21" i="30"/>
  <c r="AK21" i="30"/>
  <c r="AJ22" i="30"/>
  <c r="AK22" i="30"/>
  <c r="AJ23" i="30"/>
  <c r="AK23" i="30"/>
  <c r="AJ24" i="30"/>
  <c r="AK24" i="30"/>
  <c r="AJ25" i="30"/>
  <c r="AK25" i="30"/>
  <c r="AJ26" i="30"/>
  <c r="AK26" i="30"/>
  <c r="AJ27" i="30"/>
  <c r="AK27" i="30"/>
  <c r="AJ28" i="30"/>
  <c r="AK28" i="30"/>
  <c r="AJ29" i="30"/>
  <c r="AK29" i="30"/>
  <c r="AJ30" i="30"/>
  <c r="AK30" i="30"/>
  <c r="AH7" i="30"/>
  <c r="AI7" i="30"/>
  <c r="AH8" i="30"/>
  <c r="AI8" i="30"/>
  <c r="AH9" i="30"/>
  <c r="AI9" i="30"/>
  <c r="AH10" i="30"/>
  <c r="AI10" i="30"/>
  <c r="AH11" i="30"/>
  <c r="AI11" i="30"/>
  <c r="AH12" i="30"/>
  <c r="AI12" i="30"/>
  <c r="AH13" i="30"/>
  <c r="AI13" i="30"/>
  <c r="AH14" i="30"/>
  <c r="AI14" i="30"/>
  <c r="AH15" i="30"/>
  <c r="AI15" i="30"/>
  <c r="AH16" i="30"/>
  <c r="AI16" i="30"/>
  <c r="AH17" i="30"/>
  <c r="AI17" i="30"/>
  <c r="AH18" i="30"/>
  <c r="AI18" i="30"/>
  <c r="AH19" i="30"/>
  <c r="AI19" i="30"/>
  <c r="AH20" i="30"/>
  <c r="AI20" i="30"/>
  <c r="AH21" i="30"/>
  <c r="AI21" i="30"/>
  <c r="AH22" i="30"/>
  <c r="AI22" i="30"/>
  <c r="AH23" i="30"/>
  <c r="AI23" i="30"/>
  <c r="AH24" i="30"/>
  <c r="AI24" i="30"/>
  <c r="AH25" i="30"/>
  <c r="AI25" i="30"/>
  <c r="AH26" i="30"/>
  <c r="AI26" i="30"/>
  <c r="AH27" i="30"/>
  <c r="AI27" i="30"/>
  <c r="AH28" i="30"/>
  <c r="AI28" i="30"/>
  <c r="AH29" i="30"/>
  <c r="AI29" i="30"/>
  <c r="AH30" i="30"/>
  <c r="AI30" i="30"/>
  <c r="AF7" i="30"/>
  <c r="AG7" i="30"/>
  <c r="AF8" i="30"/>
  <c r="AG8" i="30"/>
  <c r="AF9" i="30"/>
  <c r="AG9" i="30"/>
  <c r="AF10" i="30"/>
  <c r="AG10" i="30"/>
  <c r="AF11" i="30"/>
  <c r="AG11" i="30"/>
  <c r="AF12" i="30"/>
  <c r="AG12" i="30"/>
  <c r="AF13" i="30"/>
  <c r="AG13" i="30"/>
  <c r="AF14" i="30"/>
  <c r="AG14" i="30"/>
  <c r="AF15" i="30"/>
  <c r="AG15" i="30"/>
  <c r="AF16" i="30"/>
  <c r="AG16" i="30"/>
  <c r="AF17" i="30"/>
  <c r="AG17" i="30"/>
  <c r="AF18" i="30"/>
  <c r="AG18" i="30"/>
  <c r="AF19" i="30"/>
  <c r="AG19" i="30"/>
  <c r="AF20" i="30"/>
  <c r="AG20" i="30"/>
  <c r="AF21" i="30"/>
  <c r="AG21" i="30"/>
  <c r="AF22" i="30"/>
  <c r="AG22" i="30"/>
  <c r="AF23" i="30"/>
  <c r="AG23" i="30"/>
  <c r="AF24" i="30"/>
  <c r="AG24" i="30"/>
  <c r="AF25" i="30"/>
  <c r="AG25" i="30"/>
  <c r="AF26" i="30"/>
  <c r="AG26" i="30"/>
  <c r="AF27" i="30"/>
  <c r="AG27" i="30"/>
  <c r="AF28" i="30"/>
  <c r="AG28" i="30"/>
  <c r="AF29" i="30"/>
  <c r="AG29" i="30"/>
  <c r="AF30" i="30"/>
  <c r="AG30" i="30"/>
  <c r="AD7" i="30"/>
  <c r="AE7" i="30"/>
  <c r="AD8" i="30"/>
  <c r="AE8" i="30"/>
  <c r="AD9" i="30"/>
  <c r="AE9" i="30"/>
  <c r="AD10" i="30"/>
  <c r="AE10" i="30"/>
  <c r="AD11" i="30"/>
  <c r="AE11" i="30"/>
  <c r="AD12" i="30"/>
  <c r="AE12" i="30"/>
  <c r="AD13" i="30"/>
  <c r="AE13" i="30"/>
  <c r="AD14" i="30"/>
  <c r="AE14" i="30"/>
  <c r="AD15" i="30"/>
  <c r="AE15" i="30"/>
  <c r="AD16" i="30"/>
  <c r="AE16" i="30"/>
  <c r="AD17" i="30"/>
  <c r="AE17" i="30"/>
  <c r="AD18" i="30"/>
  <c r="AE18" i="30"/>
  <c r="AD19" i="30"/>
  <c r="AE19" i="30"/>
  <c r="AD20" i="30"/>
  <c r="AE20" i="30"/>
  <c r="AD21" i="30"/>
  <c r="AE21" i="30"/>
  <c r="AD22" i="30"/>
  <c r="AE22" i="30"/>
  <c r="AD23" i="30"/>
  <c r="AE23" i="30"/>
  <c r="AD24" i="30"/>
  <c r="AE24" i="30"/>
  <c r="AD25" i="30"/>
  <c r="AE25" i="30"/>
  <c r="AD26" i="30"/>
  <c r="AE26" i="30"/>
  <c r="AD27" i="30"/>
  <c r="AE27" i="30"/>
  <c r="AD28" i="30"/>
  <c r="AE28" i="30"/>
  <c r="AD29" i="30"/>
  <c r="AE29" i="30"/>
  <c r="AD30" i="30"/>
  <c r="AE30" i="30"/>
  <c r="AB7" i="30"/>
  <c r="AC7" i="30"/>
  <c r="AB8" i="30"/>
  <c r="AC8" i="30"/>
  <c r="AB9" i="30"/>
  <c r="AC9" i="30"/>
  <c r="AB10" i="30"/>
  <c r="AC10" i="30"/>
  <c r="AB11" i="30"/>
  <c r="AC11" i="30"/>
  <c r="AB12" i="30"/>
  <c r="AC12" i="30"/>
  <c r="AB13" i="30"/>
  <c r="AC13" i="30"/>
  <c r="AB14" i="30"/>
  <c r="AC14" i="30"/>
  <c r="AB15" i="30"/>
  <c r="AC15" i="30"/>
  <c r="AB16" i="30"/>
  <c r="AC16" i="30"/>
  <c r="AB17" i="30"/>
  <c r="AC17" i="30"/>
  <c r="AB18" i="30"/>
  <c r="AC18" i="30"/>
  <c r="AB19" i="30"/>
  <c r="AC19" i="30"/>
  <c r="AB20" i="30"/>
  <c r="AC20" i="30"/>
  <c r="AB21" i="30"/>
  <c r="AC21" i="30"/>
  <c r="AB22" i="30"/>
  <c r="AC22" i="30"/>
  <c r="AB23" i="30"/>
  <c r="AC23" i="30"/>
  <c r="AB24" i="30"/>
  <c r="AC24" i="30"/>
  <c r="AB25" i="30"/>
  <c r="AC25" i="30"/>
  <c r="AB26" i="30"/>
  <c r="AC26" i="30"/>
  <c r="AB27" i="30"/>
  <c r="AC27" i="30"/>
  <c r="AB28" i="30"/>
  <c r="AC28" i="30"/>
  <c r="AB29" i="30"/>
  <c r="AC29" i="30"/>
  <c r="AB30" i="30"/>
  <c r="AC30" i="30"/>
  <c r="T7" i="28"/>
  <c r="T8" i="28"/>
  <c r="T9" i="28"/>
  <c r="T10" i="28"/>
  <c r="T11" i="28"/>
  <c r="T12" i="28"/>
  <c r="T13" i="28"/>
  <c r="T14" i="28"/>
  <c r="T15" i="28"/>
  <c r="T16" i="28"/>
  <c r="T17" i="28"/>
  <c r="T18" i="28"/>
  <c r="T19" i="28"/>
  <c r="T20" i="28"/>
  <c r="T21" i="28"/>
  <c r="T22" i="28"/>
  <c r="T23" i="28"/>
  <c r="T24" i="28"/>
  <c r="T25" i="28"/>
  <c r="T26" i="28"/>
  <c r="T27" i="28"/>
  <c r="T28" i="28"/>
  <c r="T29" i="28"/>
  <c r="T30" i="28"/>
  <c r="S7" i="28"/>
  <c r="S8" i="28"/>
  <c r="S9" i="28"/>
  <c r="S10" i="28"/>
  <c r="S11" i="28"/>
  <c r="S12" i="28"/>
  <c r="S13" i="28"/>
  <c r="S14" i="28"/>
  <c r="S15" i="28"/>
  <c r="S16" i="28"/>
  <c r="S17" i="28"/>
  <c r="S18" i="28"/>
  <c r="S19" i="28"/>
  <c r="S20" i="28"/>
  <c r="S21" i="28"/>
  <c r="S22" i="28"/>
  <c r="S23" i="28"/>
  <c r="S24" i="28"/>
  <c r="S25" i="28"/>
  <c r="S26" i="28"/>
  <c r="S27" i="28"/>
  <c r="S28" i="28"/>
  <c r="S29" i="28"/>
  <c r="S30" i="28"/>
  <c r="R7" i="28"/>
  <c r="R8" i="28"/>
  <c r="R9" i="28"/>
  <c r="R10" i="28"/>
  <c r="R11" i="28"/>
  <c r="R12" i="28"/>
  <c r="R13" i="28"/>
  <c r="R14" i="28"/>
  <c r="R15" i="28"/>
  <c r="R16" i="28"/>
  <c r="R17" i="28"/>
  <c r="R18" i="28"/>
  <c r="R19" i="28"/>
  <c r="R20" i="28"/>
  <c r="R21" i="28"/>
  <c r="R22" i="28"/>
  <c r="R23" i="28"/>
  <c r="R24" i="28"/>
  <c r="R25" i="28"/>
  <c r="R26" i="28"/>
  <c r="R27" i="28"/>
  <c r="R28" i="28"/>
  <c r="R29" i="28"/>
  <c r="R30" i="28"/>
  <c r="Q7" i="28"/>
  <c r="Q8" i="28"/>
  <c r="Q9" i="28"/>
  <c r="Q10" i="28"/>
  <c r="Q11" i="28"/>
  <c r="Q12" i="28"/>
  <c r="Q13" i="28"/>
  <c r="Q14" i="28"/>
  <c r="Q15" i="28"/>
  <c r="Q16" i="28"/>
  <c r="Q17" i="28"/>
  <c r="Q18" i="28"/>
  <c r="Q19" i="28"/>
  <c r="Q20" i="28"/>
  <c r="Q21" i="28"/>
  <c r="Q22" i="28"/>
  <c r="Q23" i="28"/>
  <c r="Q24" i="28"/>
  <c r="Q25" i="28"/>
  <c r="Q26" i="28"/>
  <c r="Q27" i="28"/>
  <c r="Q28" i="28"/>
  <c r="Q29" i="28"/>
  <c r="Q30" i="28"/>
  <c r="P7" i="28"/>
  <c r="P8" i="28"/>
  <c r="P9" i="28"/>
  <c r="P10" i="28"/>
  <c r="P11" i="28"/>
  <c r="P12" i="28"/>
  <c r="P13" i="28"/>
  <c r="P14" i="28"/>
  <c r="P15" i="28"/>
  <c r="P16" i="28"/>
  <c r="P17" i="28"/>
  <c r="P18" i="28"/>
  <c r="P19" i="28"/>
  <c r="P20" i="28"/>
  <c r="P21" i="28"/>
  <c r="P22" i="28"/>
  <c r="P23" i="28"/>
  <c r="P24" i="28"/>
  <c r="P25" i="28"/>
  <c r="P26" i="28"/>
  <c r="P27" i="28"/>
  <c r="P28" i="28"/>
  <c r="P29" i="28"/>
  <c r="P30" i="28"/>
  <c r="E50" i="28" l="1"/>
  <c r="E51" i="28"/>
  <c r="E52" i="28"/>
  <c r="E53" i="28"/>
  <c r="E54" i="28"/>
  <c r="BB31" i="31"/>
  <c r="AZ31" i="31"/>
  <c r="BF31" i="31"/>
  <c r="BD31" i="31"/>
  <c r="BJ31" i="31"/>
  <c r="BH31" i="31"/>
  <c r="BN31" i="31"/>
  <c r="BL31" i="31"/>
  <c r="BR31" i="31"/>
  <c r="BP31" i="31"/>
  <c r="BC31" i="31"/>
  <c r="BA31" i="31"/>
  <c r="BG31" i="31"/>
  <c r="BE31" i="31"/>
  <c r="BK31" i="31"/>
  <c r="BI31" i="31"/>
  <c r="BO31" i="31"/>
  <c r="BM31" i="31"/>
  <c r="BS31" i="31"/>
  <c r="BQ31" i="31"/>
  <c r="AC31" i="30"/>
  <c r="AE31" i="30"/>
  <c r="AG31" i="30"/>
  <c r="AI31" i="30"/>
  <c r="AK31" i="30"/>
  <c r="D50" i="28"/>
  <c r="D51" i="28"/>
  <c r="D52" i="28"/>
  <c r="D53" i="28"/>
  <c r="D54" i="28"/>
  <c r="AB31" i="30"/>
  <c r="AD31" i="30"/>
  <c r="AF31" i="30"/>
  <c r="AH31" i="30"/>
  <c r="AJ31" i="30"/>
  <c r="F50" i="28"/>
  <c r="F51" i="28"/>
  <c r="F52" i="28"/>
  <c r="F53" i="28"/>
  <c r="F54" i="28"/>
  <c r="T31" i="28"/>
  <c r="R31" i="28"/>
  <c r="P31" i="28"/>
  <c r="S31" i="28"/>
  <c r="Q31" i="28"/>
  <c r="H26" i="3" l="1"/>
  <c r="H25" i="3"/>
  <c r="H27" i="3" l="1"/>
  <c r="BT21" i="31" s="1"/>
  <c r="G25" i="8"/>
  <c r="G24" i="8"/>
  <c r="G23" i="8"/>
  <c r="G25" i="3"/>
  <c r="G26" i="3"/>
  <c r="G15" i="17"/>
  <c r="H17" i="17"/>
  <c r="H16" i="17"/>
  <c r="H18" i="17" l="1"/>
  <c r="G27" i="3"/>
  <c r="F27" i="29" l="1"/>
  <c r="F28" i="29"/>
  <c r="F29" i="29"/>
  <c r="F30" i="29"/>
  <c r="F26" i="29"/>
  <c r="F25" i="29"/>
  <c r="F24" i="29"/>
  <c r="F23" i="29"/>
  <c r="F22" i="29"/>
  <c r="F21" i="29"/>
  <c r="F20" i="29"/>
  <c r="F19" i="29"/>
  <c r="AB6" i="30" l="1"/>
  <c r="AZ6" i="31"/>
  <c r="P6" i="28"/>
  <c r="AF6" i="30"/>
  <c r="BH6" i="31"/>
  <c r="R6" i="28"/>
  <c r="AJ6" i="30"/>
  <c r="BP6" i="31"/>
  <c r="T6" i="28"/>
  <c r="BD6" i="31"/>
  <c r="AD6" i="30"/>
  <c r="Q6" i="28"/>
  <c r="BL6" i="31"/>
  <c r="AH6" i="30"/>
  <c r="S6" i="28"/>
  <c r="E24" i="31"/>
  <c r="AP30" i="31" l="1"/>
  <c r="AN30" i="31"/>
  <c r="AP29" i="31"/>
  <c r="AN29" i="31"/>
  <c r="AP28" i="31"/>
  <c r="AN28" i="31"/>
  <c r="AN27" i="31"/>
  <c r="AP26" i="31"/>
  <c r="AN26" i="31"/>
  <c r="AP25" i="31"/>
  <c r="AN25" i="31"/>
  <c r="AP24" i="31"/>
  <c r="AN24" i="31"/>
  <c r="AP23" i="31"/>
  <c r="AN23" i="31"/>
  <c r="AP22" i="31"/>
  <c r="AN22" i="31"/>
  <c r="AP21" i="31"/>
  <c r="AN21" i="31"/>
  <c r="AP20" i="31"/>
  <c r="AN20" i="31"/>
  <c r="AP19" i="31"/>
  <c r="AN19" i="31"/>
  <c r="AP18" i="31"/>
  <c r="AN18" i="31"/>
  <c r="AP17" i="31"/>
  <c r="AN17" i="31"/>
  <c r="AP16" i="31"/>
  <c r="AN16" i="31"/>
  <c r="AP15" i="31"/>
  <c r="AN15" i="31"/>
  <c r="AP14" i="31"/>
  <c r="AN14" i="31"/>
  <c r="AP13" i="31"/>
  <c r="AP12" i="31"/>
  <c r="AN12" i="31"/>
  <c r="AP11" i="31"/>
  <c r="AN11" i="31"/>
  <c r="AP10" i="31"/>
  <c r="AN10" i="31"/>
  <c r="AP9" i="31"/>
  <c r="AN9" i="31"/>
  <c r="AP8" i="31"/>
  <c r="AN8" i="31"/>
  <c r="AN13" i="31"/>
  <c r="AP7" i="31"/>
  <c r="AN7" i="31"/>
  <c r="AL24" i="31"/>
  <c r="AJ24" i="31"/>
  <c r="AH24" i="31"/>
  <c r="AF24" i="31"/>
  <c r="AD24" i="31"/>
  <c r="AB24" i="31"/>
  <c r="Z24" i="31"/>
  <c r="X24" i="31"/>
  <c r="V24" i="31"/>
  <c r="T24" i="31"/>
  <c r="R24" i="31"/>
  <c r="P24" i="31"/>
  <c r="N24" i="31"/>
  <c r="L24" i="31"/>
  <c r="J24" i="31"/>
  <c r="H24" i="31"/>
  <c r="F24" i="31"/>
  <c r="D24" i="31"/>
  <c r="AL20" i="31"/>
  <c r="AJ20" i="31"/>
  <c r="AH20" i="31"/>
  <c r="AF20" i="31"/>
  <c r="AD20" i="31"/>
  <c r="AB20" i="31"/>
  <c r="Z20" i="31"/>
  <c r="X20" i="31"/>
  <c r="V20" i="31"/>
  <c r="T20" i="31"/>
  <c r="R20" i="31"/>
  <c r="P20" i="31"/>
  <c r="N20" i="31"/>
  <c r="L20" i="31"/>
  <c r="J20" i="31"/>
  <c r="H20" i="31"/>
  <c r="F20" i="31"/>
  <c r="D20" i="31"/>
  <c r="AL13" i="31"/>
  <c r="AJ13" i="31"/>
  <c r="AH13" i="31"/>
  <c r="AF13" i="31"/>
  <c r="AD13" i="31"/>
  <c r="AB13" i="31"/>
  <c r="Z13" i="31"/>
  <c r="X13" i="31"/>
  <c r="V13" i="31"/>
  <c r="T13" i="31"/>
  <c r="R13" i="31"/>
  <c r="P13" i="31"/>
  <c r="N13" i="31"/>
  <c r="L13" i="31"/>
  <c r="J13" i="31"/>
  <c r="H13" i="31"/>
  <c r="F13" i="31"/>
  <c r="D13" i="31"/>
  <c r="AL7" i="31"/>
  <c r="AJ7" i="31"/>
  <c r="AH7" i="31"/>
  <c r="AF7" i="31"/>
  <c r="AD7" i="31"/>
  <c r="AB7" i="31"/>
  <c r="Z7" i="31"/>
  <c r="X7" i="31"/>
  <c r="V7" i="31"/>
  <c r="T7" i="31"/>
  <c r="R7" i="31"/>
  <c r="P7" i="31"/>
  <c r="N7" i="31"/>
  <c r="L7" i="31"/>
  <c r="J7" i="31"/>
  <c r="H7" i="31"/>
  <c r="D7" i="31"/>
  <c r="F7" i="31"/>
  <c r="E7" i="31"/>
  <c r="AA24" i="30"/>
  <c r="Z24" i="30"/>
  <c r="Y24" i="30"/>
  <c r="X24" i="30"/>
  <c r="W24" i="30"/>
  <c r="V24" i="30"/>
  <c r="U24" i="30"/>
  <c r="T24" i="30"/>
  <c r="S24" i="30"/>
  <c r="R24" i="30"/>
  <c r="Q24" i="30"/>
  <c r="P24" i="30"/>
  <c r="O24" i="30"/>
  <c r="N24" i="30"/>
  <c r="M24" i="30"/>
  <c r="L24" i="30"/>
  <c r="K24" i="30"/>
  <c r="J24" i="30"/>
  <c r="I24" i="30"/>
  <c r="H24" i="30"/>
  <c r="G24" i="30"/>
  <c r="F24" i="30"/>
  <c r="E24" i="30"/>
  <c r="D24" i="30"/>
  <c r="AL24" i="30" s="1"/>
  <c r="AA20" i="30"/>
  <c r="Z20" i="30"/>
  <c r="Y20" i="30"/>
  <c r="X20" i="30"/>
  <c r="W20" i="30"/>
  <c r="V20" i="30"/>
  <c r="U20" i="30"/>
  <c r="T20" i="30"/>
  <c r="S20" i="30"/>
  <c r="R20" i="30"/>
  <c r="Q20" i="30"/>
  <c r="P20" i="30"/>
  <c r="O20" i="30"/>
  <c r="N20" i="30"/>
  <c r="M20" i="30"/>
  <c r="L20" i="30"/>
  <c r="K20" i="30"/>
  <c r="J20" i="30"/>
  <c r="I20" i="30"/>
  <c r="H20" i="30"/>
  <c r="G20" i="30"/>
  <c r="F20" i="30"/>
  <c r="E20" i="30"/>
  <c r="D20" i="30"/>
  <c r="AA13" i="30"/>
  <c r="Z13" i="30"/>
  <c r="Y13" i="30"/>
  <c r="X13" i="30"/>
  <c r="W13" i="30"/>
  <c r="V13" i="30"/>
  <c r="U13" i="30"/>
  <c r="T13" i="30"/>
  <c r="S13" i="30"/>
  <c r="R13" i="30"/>
  <c r="Q13" i="30"/>
  <c r="P13" i="30"/>
  <c r="O13" i="30"/>
  <c r="N13" i="30"/>
  <c r="M13" i="30"/>
  <c r="L13" i="30"/>
  <c r="K13" i="30"/>
  <c r="J13" i="30"/>
  <c r="I13" i="30"/>
  <c r="H13" i="30"/>
  <c r="G13" i="30"/>
  <c r="F13" i="30"/>
  <c r="E13" i="30"/>
  <c r="D13" i="30"/>
  <c r="AL13" i="30" s="1"/>
  <c r="AA7" i="30"/>
  <c r="Z7" i="30"/>
  <c r="Y7" i="30"/>
  <c r="X7" i="30"/>
  <c r="W7" i="30"/>
  <c r="V7" i="30"/>
  <c r="U7" i="30"/>
  <c r="T7" i="30"/>
  <c r="S7" i="30"/>
  <c r="R7" i="30"/>
  <c r="Q7" i="30"/>
  <c r="P7" i="30"/>
  <c r="O7" i="30"/>
  <c r="N7" i="30"/>
  <c r="M7" i="30"/>
  <c r="L7" i="30"/>
  <c r="K7" i="30"/>
  <c r="J7" i="30"/>
  <c r="I7" i="30"/>
  <c r="H7" i="30"/>
  <c r="G7" i="30"/>
  <c r="F7" i="30"/>
  <c r="D7" i="30"/>
  <c r="E7" i="30"/>
  <c r="AL20" i="30" l="1"/>
  <c r="AL7" i="30"/>
  <c r="AR31" i="31"/>
  <c r="AX31" i="31"/>
  <c r="AS31" i="31"/>
  <c r="AV31" i="31"/>
  <c r="AU31" i="31"/>
  <c r="AT31" i="31"/>
  <c r="AW31" i="31"/>
  <c r="AY31" i="31"/>
  <c r="AA30" i="30" l="1"/>
  <c r="Y30" i="30"/>
  <c r="Z30" i="30"/>
  <c r="X30" i="30"/>
  <c r="W30" i="30"/>
  <c r="V30" i="30"/>
  <c r="Z29" i="30"/>
  <c r="AA29" i="30"/>
  <c r="Y29" i="30"/>
  <c r="X29" i="30"/>
  <c r="W29" i="30"/>
  <c r="V29" i="30"/>
  <c r="AA28" i="30"/>
  <c r="Y28" i="30"/>
  <c r="Z28" i="30"/>
  <c r="X28" i="30"/>
  <c r="W28" i="30"/>
  <c r="V28" i="30"/>
  <c r="AA27" i="30"/>
  <c r="Y27" i="30"/>
  <c r="Z27" i="30"/>
  <c r="X27" i="30"/>
  <c r="W27" i="30"/>
  <c r="V27" i="30"/>
  <c r="AA26" i="30"/>
  <c r="Y26" i="30"/>
  <c r="Z26" i="30"/>
  <c r="X26" i="30"/>
  <c r="W26" i="30"/>
  <c r="V26" i="30"/>
  <c r="AA25" i="30"/>
  <c r="Y25" i="30"/>
  <c r="Z25" i="30"/>
  <c r="X25" i="30"/>
  <c r="W25" i="30"/>
  <c r="V25" i="30"/>
  <c r="AA23" i="30"/>
  <c r="Y23" i="30"/>
  <c r="Z23" i="30"/>
  <c r="X23" i="30"/>
  <c r="W23" i="30"/>
  <c r="V23" i="30"/>
  <c r="AA22" i="30"/>
  <c r="Z22" i="30"/>
  <c r="Y22" i="30"/>
  <c r="X22" i="30"/>
  <c r="W22" i="30"/>
  <c r="V22" i="30"/>
  <c r="AA21" i="30"/>
  <c r="Y21" i="30"/>
  <c r="Z21" i="30"/>
  <c r="X21" i="30"/>
  <c r="W21" i="30"/>
  <c r="V21" i="30"/>
  <c r="AA19" i="30"/>
  <c r="Y19" i="30"/>
  <c r="Z19" i="30"/>
  <c r="X19" i="30"/>
  <c r="W19" i="30"/>
  <c r="V19" i="30"/>
  <c r="AA18" i="30"/>
  <c r="Y18" i="30"/>
  <c r="Z18" i="30"/>
  <c r="X18" i="30"/>
  <c r="W18" i="30"/>
  <c r="V18" i="30"/>
  <c r="AA17" i="30"/>
  <c r="Y17" i="30"/>
  <c r="Z17" i="30"/>
  <c r="X17" i="30"/>
  <c r="W17" i="30"/>
  <c r="V17" i="30"/>
  <c r="Z16" i="30"/>
  <c r="AA16" i="30"/>
  <c r="Y16" i="30"/>
  <c r="X16" i="30"/>
  <c r="W16" i="30"/>
  <c r="V16" i="30"/>
  <c r="AA15" i="30"/>
  <c r="Y15" i="30"/>
  <c r="Z15" i="30"/>
  <c r="X15" i="30"/>
  <c r="V15" i="30"/>
  <c r="W15" i="30"/>
  <c r="Z14" i="30"/>
  <c r="AA14" i="30"/>
  <c r="Y14" i="30"/>
  <c r="X14" i="30"/>
  <c r="W14" i="30"/>
  <c r="V14" i="30"/>
  <c r="AA12" i="30"/>
  <c r="Y12" i="30"/>
  <c r="Z12" i="30"/>
  <c r="X12" i="30"/>
  <c r="V12" i="30"/>
  <c r="W12" i="30"/>
  <c r="Z11" i="30"/>
  <c r="AA11" i="30"/>
  <c r="Y11" i="30"/>
  <c r="X11" i="30"/>
  <c r="W11" i="30"/>
  <c r="V11" i="30"/>
  <c r="AA10" i="30"/>
  <c r="Y10" i="30"/>
  <c r="Z10" i="30"/>
  <c r="X10" i="30"/>
  <c r="Z9" i="30"/>
  <c r="Y9" i="30"/>
  <c r="W10" i="30"/>
  <c r="V10" i="30"/>
  <c r="AA9" i="30"/>
  <c r="X9" i="30"/>
  <c r="W9" i="30"/>
  <c r="V9" i="30"/>
  <c r="AA8" i="30"/>
  <c r="Y8" i="30"/>
  <c r="Z8" i="30"/>
  <c r="X8" i="30"/>
  <c r="W8" i="30"/>
  <c r="V8" i="30"/>
  <c r="AA31" i="30" l="1"/>
  <c r="W31" i="30"/>
  <c r="X31" i="30"/>
  <c r="Y31" i="30"/>
  <c r="Z31" i="30"/>
  <c r="O30" i="28"/>
  <c r="N30" i="28"/>
  <c r="M30" i="28"/>
  <c r="O29" i="28"/>
  <c r="N29" i="28"/>
  <c r="M29" i="28"/>
  <c r="O28" i="28"/>
  <c r="N28" i="28"/>
  <c r="M28" i="28"/>
  <c r="O27" i="28"/>
  <c r="N27" i="28"/>
  <c r="M27" i="28"/>
  <c r="O26" i="28"/>
  <c r="N26" i="28"/>
  <c r="M26" i="28"/>
  <c r="O25" i="28"/>
  <c r="N25" i="28"/>
  <c r="M25" i="28"/>
  <c r="O24" i="28"/>
  <c r="N24" i="28"/>
  <c r="M24" i="28"/>
  <c r="O23" i="28"/>
  <c r="N23" i="28"/>
  <c r="M23" i="28"/>
  <c r="O22" i="28"/>
  <c r="N22" i="28"/>
  <c r="M22" i="28"/>
  <c r="O21" i="28"/>
  <c r="N21" i="28"/>
  <c r="M21" i="28"/>
  <c r="O20" i="28"/>
  <c r="N20" i="28"/>
  <c r="M20" i="28"/>
  <c r="O19" i="28"/>
  <c r="N19" i="28"/>
  <c r="M19" i="28"/>
  <c r="O18" i="28"/>
  <c r="N18" i="28"/>
  <c r="M18" i="28"/>
  <c r="O17" i="28"/>
  <c r="N17" i="28"/>
  <c r="M17" i="28"/>
  <c r="O16" i="28"/>
  <c r="N16" i="28"/>
  <c r="M16" i="28"/>
  <c r="O15" i="28"/>
  <c r="N15" i="28"/>
  <c r="M15" i="28"/>
  <c r="O14" i="28"/>
  <c r="N14" i="28"/>
  <c r="M14" i="28"/>
  <c r="O13" i="28"/>
  <c r="N13" i="28"/>
  <c r="M13" i="28"/>
  <c r="O12" i="28"/>
  <c r="N12" i="28"/>
  <c r="M12" i="28"/>
  <c r="O11" i="28"/>
  <c r="N11" i="28"/>
  <c r="M11" i="28"/>
  <c r="O10" i="28"/>
  <c r="N10" i="28"/>
  <c r="M10" i="28"/>
  <c r="O9" i="28"/>
  <c r="N9" i="28"/>
  <c r="M9" i="28"/>
  <c r="O8" i="28"/>
  <c r="N8" i="28"/>
  <c r="M8" i="28"/>
  <c r="O7" i="28"/>
  <c r="N7" i="28"/>
  <c r="M7" i="28"/>
  <c r="F16" i="29"/>
  <c r="F17" i="29"/>
  <c r="F18" i="29"/>
  <c r="G49" i="7"/>
  <c r="H21" i="6"/>
  <c r="J24" i="14" s="1"/>
  <c r="G21" i="6"/>
  <c r="I24" i="14" s="1"/>
  <c r="H20" i="6"/>
  <c r="H24" i="14" s="1"/>
  <c r="G20" i="6"/>
  <c r="G24" i="14" s="1"/>
  <c r="G19" i="6"/>
  <c r="F24" i="27" s="1"/>
  <c r="H21" i="2"/>
  <c r="G21" i="2"/>
  <c r="H20" i="2"/>
  <c r="G20" i="2"/>
  <c r="G19" i="2"/>
  <c r="D49" i="28" l="1"/>
  <c r="E47" i="28"/>
  <c r="E48" i="28"/>
  <c r="E49" i="28"/>
  <c r="D47" i="28"/>
  <c r="D48" i="28"/>
  <c r="K24" i="14"/>
  <c r="O6" i="28"/>
  <c r="AV6" i="31"/>
  <c r="Z6" i="30"/>
  <c r="N6" i="28"/>
  <c r="AR6" i="31"/>
  <c r="X6" i="30"/>
  <c r="M6" i="28"/>
  <c r="AN6" i="31"/>
  <c r="V6" i="30"/>
  <c r="E24" i="27"/>
  <c r="D24" i="27"/>
  <c r="N31" i="28"/>
  <c r="O31" i="28"/>
  <c r="M31" i="28"/>
  <c r="H22" i="6"/>
  <c r="BT24" i="31" s="1"/>
  <c r="H22" i="2"/>
  <c r="BT20" i="31" s="1"/>
  <c r="H21" i="21"/>
  <c r="G21" i="21"/>
  <c r="H20" i="21"/>
  <c r="G20" i="21"/>
  <c r="G19" i="21"/>
  <c r="F13" i="27" s="1"/>
  <c r="H12" i="26"/>
  <c r="G12" i="26"/>
  <c r="H11" i="26"/>
  <c r="G11" i="26"/>
  <c r="G10" i="26"/>
  <c r="F18" i="27" s="1"/>
  <c r="H21" i="25"/>
  <c r="G21" i="25"/>
  <c r="H20" i="25"/>
  <c r="H22" i="25" s="1"/>
  <c r="BT17" i="31" s="1"/>
  <c r="G20" i="25"/>
  <c r="G19" i="25"/>
  <c r="F17" i="27" s="1"/>
  <c r="H21" i="24"/>
  <c r="G21" i="24"/>
  <c r="H20" i="24"/>
  <c r="G20" i="24"/>
  <c r="G19" i="24"/>
  <c r="F16" i="27" s="1"/>
  <c r="H21" i="23"/>
  <c r="G21" i="23"/>
  <c r="H20" i="23"/>
  <c r="G20" i="23"/>
  <c r="G19" i="23"/>
  <c r="F15" i="27" s="1"/>
  <c r="H21" i="22"/>
  <c r="G21" i="22"/>
  <c r="H20" i="22"/>
  <c r="G20" i="22"/>
  <c r="G19" i="22"/>
  <c r="F14" i="27" s="1"/>
  <c r="H12" i="20"/>
  <c r="G12" i="20"/>
  <c r="H11" i="20"/>
  <c r="G11" i="20"/>
  <c r="G10" i="20"/>
  <c r="F12" i="27" s="1"/>
  <c r="H21" i="19"/>
  <c r="G21" i="19"/>
  <c r="H20" i="19"/>
  <c r="G20" i="19"/>
  <c r="G19" i="19"/>
  <c r="F11" i="27" s="1"/>
  <c r="H21" i="18"/>
  <c r="G21" i="18"/>
  <c r="H20" i="18"/>
  <c r="H10" i="14" s="1"/>
  <c r="G20" i="18"/>
  <c r="G19" i="18"/>
  <c r="F10" i="27" s="1"/>
  <c r="G16" i="17"/>
  <c r="F9" i="27"/>
  <c r="G17" i="17"/>
  <c r="H21" i="16"/>
  <c r="H20" i="16"/>
  <c r="H22" i="15"/>
  <c r="G21" i="16"/>
  <c r="G23" i="15"/>
  <c r="G20" i="16"/>
  <c r="G19" i="16"/>
  <c r="F8" i="27" s="1"/>
  <c r="G21" i="15"/>
  <c r="F7" i="27" s="1"/>
  <c r="H23" i="15"/>
  <c r="H14" i="1"/>
  <c r="H13" i="1"/>
  <c r="G14" i="1"/>
  <c r="G22" i="15"/>
  <c r="G13" i="1"/>
  <c r="G12" i="1"/>
  <c r="F49" i="28" l="1"/>
  <c r="F47" i="28"/>
  <c r="H22" i="16"/>
  <c r="BT8" i="31" s="1"/>
  <c r="H22" i="18"/>
  <c r="BT10" i="31" s="1"/>
  <c r="F48" i="28"/>
  <c r="H22" i="23"/>
  <c r="BT15" i="31" s="1"/>
  <c r="H13" i="20"/>
  <c r="BT12" i="31" s="1"/>
  <c r="H13" i="26"/>
  <c r="BT18" i="31" s="1"/>
  <c r="H22" i="24"/>
  <c r="BT16" i="31" s="1"/>
  <c r="H22" i="22"/>
  <c r="BT14" i="31" s="1"/>
  <c r="H22" i="19"/>
  <c r="BT11" i="31" s="1"/>
  <c r="BT9" i="31"/>
  <c r="H15" i="1"/>
  <c r="H22" i="21"/>
  <c r="BT13" i="31" s="1"/>
  <c r="J13" i="14"/>
  <c r="H24" i="15"/>
  <c r="BT7" i="31" s="1"/>
  <c r="E26" i="31"/>
  <c r="E25" i="31"/>
  <c r="E21" i="31" l="1"/>
  <c r="E31" i="31" l="1"/>
  <c r="I31" i="31"/>
  <c r="M31" i="31"/>
  <c r="Q31" i="31"/>
  <c r="U31" i="31"/>
  <c r="Y31" i="31"/>
  <c r="AC31" i="31"/>
  <c r="AG31" i="31"/>
  <c r="AK31" i="31"/>
  <c r="AO31" i="31"/>
  <c r="G31" i="31"/>
  <c r="K31" i="31"/>
  <c r="O31" i="31"/>
  <c r="S31" i="31"/>
  <c r="W31" i="31"/>
  <c r="AA31" i="31"/>
  <c r="AE31" i="31"/>
  <c r="AI31" i="31"/>
  <c r="AM31" i="31"/>
  <c r="AQ31" i="31"/>
  <c r="AJ21" i="31"/>
  <c r="AP27" i="31"/>
  <c r="AL8" i="31"/>
  <c r="AL9" i="31"/>
  <c r="AL10" i="31"/>
  <c r="AL11" i="31"/>
  <c r="AL12" i="31"/>
  <c r="AL14" i="31"/>
  <c r="AL15" i="31"/>
  <c r="AL16" i="31"/>
  <c r="AL17" i="31"/>
  <c r="AL18" i="31"/>
  <c r="AL19" i="31"/>
  <c r="AL21" i="31"/>
  <c r="AL22" i="31"/>
  <c r="AL23" i="31"/>
  <c r="AL25" i="31"/>
  <c r="AL26" i="31"/>
  <c r="AL27" i="31"/>
  <c r="AL28" i="31"/>
  <c r="AL29" i="31"/>
  <c r="AL30" i="31"/>
  <c r="AH8" i="31"/>
  <c r="AH9" i="31"/>
  <c r="AH10" i="31"/>
  <c r="AH11" i="31"/>
  <c r="AH12" i="31"/>
  <c r="AH14" i="31"/>
  <c r="AH15" i="31"/>
  <c r="AH16" i="31"/>
  <c r="AH17" i="31"/>
  <c r="AH18" i="31"/>
  <c r="AH19" i="31"/>
  <c r="AH21" i="31"/>
  <c r="AH22" i="31"/>
  <c r="AH23" i="31"/>
  <c r="AH25" i="31"/>
  <c r="AH26" i="31"/>
  <c r="AH27" i="31"/>
  <c r="AH28" i="31"/>
  <c r="AH29" i="31"/>
  <c r="AH30" i="31"/>
  <c r="AD8" i="31"/>
  <c r="AD9" i="31"/>
  <c r="AD10" i="31"/>
  <c r="AD11" i="31"/>
  <c r="AD12" i="31"/>
  <c r="AD14" i="31"/>
  <c r="AD15" i="31"/>
  <c r="AD16" i="31"/>
  <c r="AD17" i="31"/>
  <c r="AD18" i="31"/>
  <c r="AD19" i="31"/>
  <c r="AD21" i="31"/>
  <c r="AD22" i="31"/>
  <c r="AD23" i="31"/>
  <c r="AD25" i="31"/>
  <c r="AD26" i="31"/>
  <c r="AD27" i="31"/>
  <c r="AD28" i="31"/>
  <c r="AD29" i="31"/>
  <c r="AD30" i="31"/>
  <c r="Z8" i="31"/>
  <c r="Z9" i="31"/>
  <c r="Z10" i="31"/>
  <c r="Z11" i="31"/>
  <c r="Z12" i="31"/>
  <c r="Z14" i="31"/>
  <c r="Z15" i="31"/>
  <c r="Z16" i="31"/>
  <c r="Z17" i="31"/>
  <c r="Z18" i="31"/>
  <c r="Z19" i="31"/>
  <c r="Z21" i="31"/>
  <c r="Z22" i="31"/>
  <c r="Z23" i="31"/>
  <c r="Z25" i="31"/>
  <c r="Z26" i="31"/>
  <c r="Z27" i="31"/>
  <c r="Z28" i="31"/>
  <c r="Z29" i="31"/>
  <c r="Z30" i="31"/>
  <c r="V8" i="31"/>
  <c r="V9" i="31"/>
  <c r="V10" i="31"/>
  <c r="V11" i="31"/>
  <c r="V12" i="31"/>
  <c r="V14" i="31"/>
  <c r="V15" i="31"/>
  <c r="V16" i="31"/>
  <c r="V17" i="31"/>
  <c r="V18" i="31"/>
  <c r="V19" i="31"/>
  <c r="V21" i="31"/>
  <c r="V22" i="31"/>
  <c r="V23" i="31"/>
  <c r="V25" i="31"/>
  <c r="V26" i="31"/>
  <c r="V27" i="31"/>
  <c r="V28" i="31"/>
  <c r="V29" i="31"/>
  <c r="V30" i="31"/>
  <c r="R8" i="31"/>
  <c r="R9" i="31"/>
  <c r="R10" i="31"/>
  <c r="R11" i="31"/>
  <c r="R12" i="31"/>
  <c r="R14" i="31"/>
  <c r="R15" i="31"/>
  <c r="R16" i="31"/>
  <c r="R17" i="31"/>
  <c r="R18" i="31"/>
  <c r="R19" i="31"/>
  <c r="R21" i="31"/>
  <c r="R22" i="31"/>
  <c r="R23" i="31"/>
  <c r="R25" i="31"/>
  <c r="R26" i="31"/>
  <c r="R27" i="31"/>
  <c r="R28" i="31"/>
  <c r="R29" i="31"/>
  <c r="R30" i="31"/>
  <c r="N8" i="31"/>
  <c r="N9" i="31"/>
  <c r="N10" i="31"/>
  <c r="N11" i="31"/>
  <c r="N12" i="31"/>
  <c r="N14" i="31"/>
  <c r="N15" i="31"/>
  <c r="N16" i="31"/>
  <c r="N17" i="31"/>
  <c r="N18" i="31"/>
  <c r="N19" i="31"/>
  <c r="N21" i="31"/>
  <c r="N22" i="31"/>
  <c r="N23" i="31"/>
  <c r="N25" i="31"/>
  <c r="N26" i="31"/>
  <c r="N27" i="31"/>
  <c r="N28" i="31"/>
  <c r="N29" i="31"/>
  <c r="N30" i="31"/>
  <c r="J8" i="31"/>
  <c r="J9" i="31"/>
  <c r="J10" i="31"/>
  <c r="J11" i="31"/>
  <c r="J12" i="31"/>
  <c r="J14" i="31"/>
  <c r="J15" i="31"/>
  <c r="J16" i="31"/>
  <c r="J17" i="31"/>
  <c r="J18" i="31"/>
  <c r="J19" i="31"/>
  <c r="J21" i="31"/>
  <c r="J22" i="31"/>
  <c r="J23" i="31"/>
  <c r="J25" i="31"/>
  <c r="J26" i="31"/>
  <c r="J27" i="31"/>
  <c r="J28" i="31"/>
  <c r="J29" i="31"/>
  <c r="J30" i="31"/>
  <c r="F8" i="31"/>
  <c r="F9" i="31"/>
  <c r="F10" i="31"/>
  <c r="F11" i="31"/>
  <c r="F12" i="31"/>
  <c r="F14" i="31"/>
  <c r="F15" i="31"/>
  <c r="F16" i="31"/>
  <c r="F17" i="31"/>
  <c r="F18" i="31"/>
  <c r="F19" i="31"/>
  <c r="F21" i="31"/>
  <c r="F22" i="31"/>
  <c r="F23" i="31"/>
  <c r="F25" i="31"/>
  <c r="F26" i="31"/>
  <c r="F27" i="31"/>
  <c r="F28" i="31"/>
  <c r="F29" i="31"/>
  <c r="F30" i="31"/>
  <c r="H8" i="31"/>
  <c r="L8" i="31"/>
  <c r="P8" i="31"/>
  <c r="T8" i="31"/>
  <c r="X8" i="31"/>
  <c r="AB8" i="31"/>
  <c r="AF8" i="31"/>
  <c r="AJ8" i="31"/>
  <c r="H9" i="31"/>
  <c r="L9" i="31"/>
  <c r="P9" i="31"/>
  <c r="T9" i="31"/>
  <c r="X9" i="31"/>
  <c r="AB9" i="31"/>
  <c r="AF9" i="31"/>
  <c r="AJ9" i="31"/>
  <c r="H10" i="31"/>
  <c r="L10" i="31"/>
  <c r="P10" i="31"/>
  <c r="T10" i="31"/>
  <c r="X10" i="31"/>
  <c r="AB10" i="31"/>
  <c r="AF10" i="31"/>
  <c r="AJ10" i="31"/>
  <c r="H11" i="31"/>
  <c r="L11" i="31"/>
  <c r="P11" i="31"/>
  <c r="T11" i="31"/>
  <c r="X11" i="31"/>
  <c r="AB11" i="31"/>
  <c r="AF11" i="31"/>
  <c r="AJ11" i="31"/>
  <c r="H12" i="31"/>
  <c r="L12" i="31"/>
  <c r="P12" i="31"/>
  <c r="T12" i="31"/>
  <c r="X12" i="31"/>
  <c r="AB12" i="31"/>
  <c r="AF12" i="31"/>
  <c r="AJ12" i="31"/>
  <c r="H14" i="31"/>
  <c r="L14" i="31"/>
  <c r="P14" i="31"/>
  <c r="T14" i="31"/>
  <c r="X14" i="31"/>
  <c r="AB14" i="31"/>
  <c r="AF14" i="31"/>
  <c r="AJ14" i="31"/>
  <c r="H15" i="31"/>
  <c r="L15" i="31"/>
  <c r="P15" i="31"/>
  <c r="T15" i="31"/>
  <c r="X15" i="31"/>
  <c r="AB15" i="31"/>
  <c r="AF15" i="31"/>
  <c r="AJ15" i="31"/>
  <c r="H16" i="31"/>
  <c r="L16" i="31"/>
  <c r="P16" i="31"/>
  <c r="T16" i="31"/>
  <c r="X16" i="31"/>
  <c r="AB16" i="31"/>
  <c r="AF16" i="31"/>
  <c r="AJ16" i="31"/>
  <c r="H17" i="31"/>
  <c r="L17" i="31"/>
  <c r="P17" i="31"/>
  <c r="T17" i="31"/>
  <c r="X17" i="31"/>
  <c r="AB17" i="31"/>
  <c r="AF17" i="31"/>
  <c r="AJ17" i="31"/>
  <c r="H18" i="31"/>
  <c r="L18" i="31"/>
  <c r="P18" i="31"/>
  <c r="T18" i="31"/>
  <c r="X18" i="31"/>
  <c r="AB18" i="31"/>
  <c r="AF18" i="31"/>
  <c r="AJ18" i="31"/>
  <c r="H19" i="31"/>
  <c r="L19" i="31"/>
  <c r="P19" i="31"/>
  <c r="T19" i="31"/>
  <c r="X19" i="31"/>
  <c r="AB19" i="31"/>
  <c r="AF19" i="31"/>
  <c r="AJ19" i="31"/>
  <c r="H21" i="31"/>
  <c r="L21" i="31"/>
  <c r="P21" i="31"/>
  <c r="T21" i="31"/>
  <c r="X21" i="31"/>
  <c r="AB21" i="31"/>
  <c r="AF21" i="31"/>
  <c r="H22" i="31"/>
  <c r="L22" i="31"/>
  <c r="P22" i="31"/>
  <c r="T22" i="31"/>
  <c r="X22" i="31"/>
  <c r="AB22" i="31"/>
  <c r="AF22" i="31"/>
  <c r="AJ22" i="31"/>
  <c r="H23" i="31"/>
  <c r="L23" i="31"/>
  <c r="P23" i="31"/>
  <c r="T23" i="31"/>
  <c r="X23" i="31"/>
  <c r="AB23" i="31"/>
  <c r="AF23" i="31"/>
  <c r="AJ23" i="31"/>
  <c r="H25" i="31"/>
  <c r="L25" i="31"/>
  <c r="P25" i="31"/>
  <c r="T25" i="31"/>
  <c r="X25" i="31"/>
  <c r="AB25" i="31"/>
  <c r="AF25" i="31"/>
  <c r="AJ25" i="31"/>
  <c r="H26" i="31"/>
  <c r="L26" i="31"/>
  <c r="P26" i="31"/>
  <c r="T26" i="31"/>
  <c r="X26" i="31"/>
  <c r="AB26" i="31"/>
  <c r="AF26" i="31"/>
  <c r="AJ26" i="31"/>
  <c r="H27" i="31"/>
  <c r="L27" i="31"/>
  <c r="P27" i="31"/>
  <c r="T27" i="31"/>
  <c r="X27" i="31"/>
  <c r="AB27" i="31"/>
  <c r="AF27" i="31"/>
  <c r="AJ27" i="31"/>
  <c r="H28" i="31"/>
  <c r="L28" i="31"/>
  <c r="P28" i="31"/>
  <c r="T28" i="31"/>
  <c r="X28" i="31"/>
  <c r="AB28" i="31"/>
  <c r="AF28" i="31"/>
  <c r="AJ28" i="31"/>
  <c r="H29" i="31"/>
  <c r="L29" i="31"/>
  <c r="P29" i="31"/>
  <c r="T29" i="31"/>
  <c r="X29" i="31"/>
  <c r="AB29" i="31"/>
  <c r="AF29" i="31"/>
  <c r="AJ29" i="31"/>
  <c r="H30" i="31"/>
  <c r="L30" i="31"/>
  <c r="P30" i="31"/>
  <c r="T30" i="31"/>
  <c r="X30" i="31"/>
  <c r="AB30" i="31"/>
  <c r="AF30" i="31"/>
  <c r="AJ30" i="31"/>
  <c r="D30" i="31"/>
  <c r="D29" i="31"/>
  <c r="D28" i="31"/>
  <c r="D27" i="31"/>
  <c r="D26" i="31"/>
  <c r="D25" i="31"/>
  <c r="D23" i="31"/>
  <c r="D22" i="31"/>
  <c r="D21" i="31"/>
  <c r="D19" i="31"/>
  <c r="D18" i="31"/>
  <c r="D17" i="31"/>
  <c r="D16" i="31"/>
  <c r="D15" i="31"/>
  <c r="D14" i="31"/>
  <c r="D12" i="31"/>
  <c r="D11" i="31"/>
  <c r="D10" i="31"/>
  <c r="D9" i="31"/>
  <c r="D8" i="31"/>
  <c r="H21" i="10"/>
  <c r="J28" i="14" s="1"/>
  <c r="H20" i="10"/>
  <c r="H21" i="9"/>
  <c r="J27" i="14" s="1"/>
  <c r="H20" i="9"/>
  <c r="H21" i="5"/>
  <c r="J23" i="14" s="1"/>
  <c r="H20" i="5"/>
  <c r="J17" i="14"/>
  <c r="J16" i="14"/>
  <c r="H16" i="14"/>
  <c r="J15" i="14"/>
  <c r="H15" i="14"/>
  <c r="J14" i="14"/>
  <c r="H14" i="14"/>
  <c r="H8" i="14"/>
  <c r="J7" i="14"/>
  <c r="J20" i="14"/>
  <c r="H21" i="12"/>
  <c r="H20" i="12"/>
  <c r="H22" i="11"/>
  <c r="H21" i="11"/>
  <c r="H25" i="8"/>
  <c r="H24" i="8"/>
  <c r="H51" i="7"/>
  <c r="H50" i="7"/>
  <c r="H21" i="4"/>
  <c r="H20" i="4"/>
  <c r="K18" i="14"/>
  <c r="K17" i="14"/>
  <c r="K16" i="14"/>
  <c r="K15" i="14"/>
  <c r="K14" i="14"/>
  <c r="K13" i="14"/>
  <c r="K12" i="14"/>
  <c r="K11" i="14"/>
  <c r="K10" i="14"/>
  <c r="K9" i="14"/>
  <c r="K8" i="14"/>
  <c r="J18" i="14"/>
  <c r="J11" i="14"/>
  <c r="J10" i="14"/>
  <c r="J9" i="14"/>
  <c r="J8" i="14"/>
  <c r="H27" i="14"/>
  <c r="H20" i="14"/>
  <c r="H18" i="14"/>
  <c r="H17" i="14"/>
  <c r="H13" i="14"/>
  <c r="H12" i="14"/>
  <c r="H11" i="14"/>
  <c r="H9" i="14"/>
  <c r="H28" i="14" l="1"/>
  <c r="H22" i="10"/>
  <c r="BT28" i="31" s="1"/>
  <c r="H22" i="9"/>
  <c r="BT27" i="31" s="1"/>
  <c r="H23" i="14"/>
  <c r="H22" i="5"/>
  <c r="BT23" i="31" s="1"/>
  <c r="H23" i="11"/>
  <c r="BT29" i="31" s="1"/>
  <c r="H22" i="12"/>
  <c r="BT30" i="31" s="1"/>
  <c r="D31" i="31"/>
  <c r="H26" i="8"/>
  <c r="BT26" i="31" s="1"/>
  <c r="H52" i="7"/>
  <c r="BT25" i="31" s="1"/>
  <c r="H22" i="4"/>
  <c r="BT22" i="31" s="1"/>
  <c r="H7" i="14"/>
  <c r="J31" i="31"/>
  <c r="N31" i="31"/>
  <c r="R31" i="31"/>
  <c r="V31" i="31"/>
  <c r="Z31" i="31"/>
  <c r="AD31" i="31"/>
  <c r="AH31" i="31"/>
  <c r="AL31" i="31"/>
  <c r="AP31" i="31"/>
  <c r="F31" i="31"/>
  <c r="AJ31" i="31"/>
  <c r="X31" i="31"/>
  <c r="T31" i="31"/>
  <c r="H31" i="31"/>
  <c r="AF31" i="31"/>
  <c r="P31" i="31"/>
  <c r="AN31" i="31"/>
  <c r="AB31" i="31"/>
  <c r="L31" i="31"/>
  <c r="J12" i="14"/>
  <c r="U8" i="30"/>
  <c r="T8" i="30"/>
  <c r="S8" i="30"/>
  <c r="R8" i="30"/>
  <c r="Q8" i="30"/>
  <c r="P8" i="30"/>
  <c r="O8" i="30"/>
  <c r="N8" i="30"/>
  <c r="M8" i="30"/>
  <c r="L8" i="30"/>
  <c r="K8" i="30"/>
  <c r="J8" i="30"/>
  <c r="I8" i="30"/>
  <c r="H8" i="30"/>
  <c r="G8" i="30"/>
  <c r="F8" i="30"/>
  <c r="E8" i="30"/>
  <c r="D8" i="30"/>
  <c r="U9" i="30"/>
  <c r="T9" i="30"/>
  <c r="S9" i="30"/>
  <c r="R9" i="30"/>
  <c r="Q9" i="30"/>
  <c r="P9" i="30"/>
  <c r="O9" i="30"/>
  <c r="N9" i="30"/>
  <c r="M9" i="30"/>
  <c r="L9" i="30"/>
  <c r="K9" i="30"/>
  <c r="J9" i="30"/>
  <c r="I9" i="30"/>
  <c r="H9" i="30"/>
  <c r="G9" i="30"/>
  <c r="F9" i="30"/>
  <c r="E9" i="30"/>
  <c r="D9" i="30"/>
  <c r="U10" i="30"/>
  <c r="T10" i="30"/>
  <c r="S10" i="30"/>
  <c r="R10" i="30"/>
  <c r="Q10" i="30"/>
  <c r="P10" i="30"/>
  <c r="O10" i="30"/>
  <c r="N10" i="30"/>
  <c r="M10" i="30"/>
  <c r="L10" i="30"/>
  <c r="K10" i="30"/>
  <c r="J10" i="30"/>
  <c r="I10" i="30"/>
  <c r="H10" i="30"/>
  <c r="G10" i="30"/>
  <c r="F10" i="30"/>
  <c r="E10" i="30"/>
  <c r="D10" i="30"/>
  <c r="U11" i="30"/>
  <c r="T11" i="30"/>
  <c r="S11" i="30"/>
  <c r="R11" i="30"/>
  <c r="Q11" i="30"/>
  <c r="P11" i="30"/>
  <c r="O11" i="30"/>
  <c r="N11" i="30"/>
  <c r="M11" i="30"/>
  <c r="L11" i="30"/>
  <c r="K11" i="30"/>
  <c r="J11" i="30"/>
  <c r="I11" i="30"/>
  <c r="H11" i="30"/>
  <c r="G11" i="30"/>
  <c r="F11" i="30"/>
  <c r="E11" i="30"/>
  <c r="D11" i="30"/>
  <c r="U12" i="30"/>
  <c r="T12" i="30"/>
  <c r="S12" i="30"/>
  <c r="R12" i="30"/>
  <c r="Q12" i="30"/>
  <c r="P12" i="30"/>
  <c r="O12" i="30"/>
  <c r="N12" i="30"/>
  <c r="M12" i="30"/>
  <c r="L12" i="30"/>
  <c r="K12" i="30"/>
  <c r="J12" i="30"/>
  <c r="I12" i="30"/>
  <c r="H12" i="30"/>
  <c r="G12" i="30"/>
  <c r="F12" i="30"/>
  <c r="E12" i="30"/>
  <c r="D12" i="30"/>
  <c r="U14" i="30"/>
  <c r="T14" i="30"/>
  <c r="S14" i="30"/>
  <c r="R14" i="30"/>
  <c r="Q14" i="30"/>
  <c r="P14" i="30"/>
  <c r="O14" i="30"/>
  <c r="N14" i="30"/>
  <c r="M14" i="30"/>
  <c r="L14" i="30"/>
  <c r="K14" i="30"/>
  <c r="J14" i="30"/>
  <c r="I14" i="30"/>
  <c r="H14" i="30"/>
  <c r="G14" i="30"/>
  <c r="F14" i="30"/>
  <c r="E14" i="30"/>
  <c r="D14" i="30"/>
  <c r="AL14" i="30" s="1"/>
  <c r="U15" i="30"/>
  <c r="T15" i="30"/>
  <c r="S15" i="30"/>
  <c r="R15" i="30"/>
  <c r="Q15" i="30"/>
  <c r="P15" i="30"/>
  <c r="O15" i="30"/>
  <c r="N15" i="30"/>
  <c r="M15" i="30"/>
  <c r="L15" i="30"/>
  <c r="K15" i="30"/>
  <c r="J15" i="30"/>
  <c r="I15" i="30"/>
  <c r="H15" i="30"/>
  <c r="G15" i="30"/>
  <c r="F15" i="30"/>
  <c r="E15" i="30"/>
  <c r="D15" i="30"/>
  <c r="AL15" i="30" s="1"/>
  <c r="U16" i="30"/>
  <c r="T16" i="30"/>
  <c r="S16" i="30"/>
  <c r="R16" i="30"/>
  <c r="Q16" i="30"/>
  <c r="P16" i="30"/>
  <c r="O16" i="30"/>
  <c r="N16" i="30"/>
  <c r="M16" i="30"/>
  <c r="L16" i="30"/>
  <c r="K16" i="30"/>
  <c r="J16" i="30"/>
  <c r="I16" i="30"/>
  <c r="H16" i="30"/>
  <c r="G16" i="30"/>
  <c r="F16" i="30"/>
  <c r="E16" i="30"/>
  <c r="D16" i="30"/>
  <c r="AL16" i="30" s="1"/>
  <c r="U17" i="30"/>
  <c r="T17" i="30"/>
  <c r="S17" i="30"/>
  <c r="R17" i="30"/>
  <c r="Q17" i="30"/>
  <c r="P17" i="30"/>
  <c r="O17" i="30"/>
  <c r="N17" i="30"/>
  <c r="M17" i="30"/>
  <c r="L17" i="30"/>
  <c r="K17" i="30"/>
  <c r="J17" i="30"/>
  <c r="I17" i="30"/>
  <c r="H17" i="30"/>
  <c r="G17" i="30"/>
  <c r="F17" i="30"/>
  <c r="E17" i="30"/>
  <c r="D17" i="30"/>
  <c r="AL17" i="30" s="1"/>
  <c r="U18" i="30"/>
  <c r="T18" i="30"/>
  <c r="S18" i="30"/>
  <c r="R18" i="30"/>
  <c r="Q18" i="30"/>
  <c r="P18" i="30"/>
  <c r="O18" i="30"/>
  <c r="N18" i="30"/>
  <c r="M18" i="30"/>
  <c r="L18" i="30"/>
  <c r="K18" i="30"/>
  <c r="J18" i="30"/>
  <c r="I18" i="30"/>
  <c r="H18" i="30"/>
  <c r="G18" i="30"/>
  <c r="F18" i="30"/>
  <c r="E18" i="30"/>
  <c r="D18" i="30"/>
  <c r="U23" i="30"/>
  <c r="T23" i="30"/>
  <c r="S23" i="30"/>
  <c r="R23" i="30"/>
  <c r="Q23" i="30"/>
  <c r="P23" i="30"/>
  <c r="O23" i="30"/>
  <c r="N23" i="30"/>
  <c r="M23" i="30"/>
  <c r="L23" i="30"/>
  <c r="K23" i="30"/>
  <c r="J23" i="30"/>
  <c r="I23" i="30"/>
  <c r="H23" i="30"/>
  <c r="G23" i="30"/>
  <c r="F23" i="30"/>
  <c r="E23" i="30"/>
  <c r="D23" i="30"/>
  <c r="AL23" i="30" s="1"/>
  <c r="U27" i="30"/>
  <c r="T27" i="30"/>
  <c r="S27" i="30"/>
  <c r="R27" i="30"/>
  <c r="Q27" i="30"/>
  <c r="P27" i="30"/>
  <c r="O27" i="30"/>
  <c r="N27" i="30"/>
  <c r="M27" i="30"/>
  <c r="L27" i="30"/>
  <c r="K27" i="30"/>
  <c r="J27" i="30"/>
  <c r="I27" i="30"/>
  <c r="H27" i="30"/>
  <c r="G27" i="30"/>
  <c r="F27" i="30"/>
  <c r="E27" i="30"/>
  <c r="D27" i="30"/>
  <c r="AL27" i="30" s="1"/>
  <c r="U28" i="30"/>
  <c r="T28" i="30"/>
  <c r="S28" i="30"/>
  <c r="R28" i="30"/>
  <c r="Q28" i="30"/>
  <c r="P28" i="30"/>
  <c r="O28" i="30"/>
  <c r="N28" i="30"/>
  <c r="M28" i="30"/>
  <c r="L28" i="30"/>
  <c r="K28" i="30"/>
  <c r="J28" i="30"/>
  <c r="I28" i="30"/>
  <c r="H28" i="30"/>
  <c r="G28" i="30"/>
  <c r="F28" i="30"/>
  <c r="E28" i="30"/>
  <c r="D28" i="30"/>
  <c r="AL28" i="30" s="1"/>
  <c r="U30" i="30"/>
  <c r="T30" i="30"/>
  <c r="S30" i="30"/>
  <c r="R30" i="30"/>
  <c r="Q30" i="30"/>
  <c r="P30" i="30"/>
  <c r="O30" i="30"/>
  <c r="N30" i="30"/>
  <c r="M30" i="30"/>
  <c r="L30" i="30"/>
  <c r="K30" i="30"/>
  <c r="J30" i="30"/>
  <c r="I30" i="30"/>
  <c r="H30" i="30"/>
  <c r="G30" i="30"/>
  <c r="F30" i="30"/>
  <c r="E30" i="30"/>
  <c r="D30" i="30"/>
  <c r="AL30" i="30" s="1"/>
  <c r="U29" i="30"/>
  <c r="T29" i="30"/>
  <c r="S29" i="30"/>
  <c r="R29" i="30"/>
  <c r="Q29" i="30"/>
  <c r="P29" i="30"/>
  <c r="O29" i="30"/>
  <c r="N29" i="30"/>
  <c r="M29" i="30"/>
  <c r="L29" i="30"/>
  <c r="K29" i="30"/>
  <c r="J29" i="30"/>
  <c r="I29" i="30"/>
  <c r="H29" i="30"/>
  <c r="G29" i="30"/>
  <c r="F29" i="30"/>
  <c r="E29" i="30"/>
  <c r="D29" i="30"/>
  <c r="AL29" i="30" s="1"/>
  <c r="U26" i="30"/>
  <c r="T26" i="30"/>
  <c r="S26" i="30"/>
  <c r="R26" i="30"/>
  <c r="Q26" i="30"/>
  <c r="P26" i="30"/>
  <c r="O26" i="30"/>
  <c r="N26" i="30"/>
  <c r="M26" i="30"/>
  <c r="L26" i="30"/>
  <c r="K26" i="30"/>
  <c r="J26" i="30"/>
  <c r="I26" i="30"/>
  <c r="H26" i="30"/>
  <c r="G26" i="30"/>
  <c r="F26" i="30"/>
  <c r="E26" i="30"/>
  <c r="D26" i="30"/>
  <c r="U25" i="30"/>
  <c r="T25" i="30"/>
  <c r="S25" i="30"/>
  <c r="R25" i="30"/>
  <c r="Q25" i="30"/>
  <c r="P25" i="30"/>
  <c r="O25" i="30"/>
  <c r="N25" i="30"/>
  <c r="M25" i="30"/>
  <c r="L25" i="30"/>
  <c r="K25" i="30"/>
  <c r="J25" i="30"/>
  <c r="I25" i="30"/>
  <c r="H25" i="30"/>
  <c r="G25" i="30"/>
  <c r="F25" i="30"/>
  <c r="E25" i="30"/>
  <c r="D25" i="30"/>
  <c r="U22" i="30"/>
  <c r="T22" i="30"/>
  <c r="S22" i="30"/>
  <c r="R22" i="30"/>
  <c r="Q22" i="30"/>
  <c r="P22" i="30"/>
  <c r="O22" i="30"/>
  <c r="N22" i="30"/>
  <c r="M22" i="30"/>
  <c r="L22" i="30"/>
  <c r="K22" i="30"/>
  <c r="J22" i="30"/>
  <c r="I22" i="30"/>
  <c r="H22" i="30"/>
  <c r="G22" i="30"/>
  <c r="E22" i="30"/>
  <c r="F22" i="30"/>
  <c r="D22" i="30"/>
  <c r="U19" i="30"/>
  <c r="T19" i="30"/>
  <c r="S19" i="30"/>
  <c r="R19" i="30"/>
  <c r="Q19" i="30"/>
  <c r="P19" i="30"/>
  <c r="O19" i="30"/>
  <c r="N19" i="30"/>
  <c r="M19" i="30"/>
  <c r="L19" i="30"/>
  <c r="K19" i="30"/>
  <c r="J19" i="30"/>
  <c r="I19" i="30"/>
  <c r="H19" i="30"/>
  <c r="G19" i="30"/>
  <c r="F19" i="30"/>
  <c r="E19" i="30"/>
  <c r="D19" i="30"/>
  <c r="U21" i="30"/>
  <c r="T21" i="30"/>
  <c r="S21" i="30"/>
  <c r="R21" i="30"/>
  <c r="Q21" i="30"/>
  <c r="P21" i="30"/>
  <c r="O21" i="30"/>
  <c r="N21" i="30"/>
  <c r="M21" i="30"/>
  <c r="L21" i="30"/>
  <c r="K21" i="30"/>
  <c r="J21" i="30"/>
  <c r="I21" i="30"/>
  <c r="H21" i="30"/>
  <c r="E21" i="30"/>
  <c r="G21" i="30"/>
  <c r="F21" i="30"/>
  <c r="D21" i="30"/>
  <c r="AL22" i="30" l="1"/>
  <c r="AL26" i="30"/>
  <c r="AL25" i="30"/>
  <c r="AL21" i="30"/>
  <c r="AL19" i="30"/>
  <c r="AL18" i="30"/>
  <c r="AL12" i="30"/>
  <c r="AL11" i="30"/>
  <c r="AL10" i="30"/>
  <c r="AL9" i="30"/>
  <c r="AL8" i="30"/>
  <c r="V31" i="30"/>
  <c r="T31" i="30"/>
  <c r="R31" i="30"/>
  <c r="P31" i="30"/>
  <c r="N31" i="30"/>
  <c r="L31" i="30"/>
  <c r="J31" i="30"/>
  <c r="I31" i="30"/>
  <c r="G31" i="30"/>
  <c r="E31" i="30"/>
  <c r="Q31" i="30"/>
  <c r="S31" i="30"/>
  <c r="H31" i="30"/>
  <c r="K31" i="30"/>
  <c r="M31" i="30"/>
  <c r="U31" i="30"/>
  <c r="O31" i="30"/>
  <c r="F31" i="30"/>
  <c r="D31" i="30"/>
  <c r="I18" i="14"/>
  <c r="I17" i="14"/>
  <c r="I16" i="14"/>
  <c r="I15" i="14"/>
  <c r="I14" i="14"/>
  <c r="I13" i="14"/>
  <c r="I12" i="14"/>
  <c r="I11" i="14"/>
  <c r="I10" i="14"/>
  <c r="I9" i="14"/>
  <c r="I8" i="14"/>
  <c r="G18" i="14"/>
  <c r="G17" i="14"/>
  <c r="G16" i="14"/>
  <c r="G15" i="14"/>
  <c r="G14" i="14"/>
  <c r="G13" i="14"/>
  <c r="G12" i="14"/>
  <c r="G11" i="14"/>
  <c r="G10" i="14"/>
  <c r="G9" i="14"/>
  <c r="G8" i="14"/>
  <c r="E18" i="27"/>
  <c r="E17" i="27"/>
  <c r="E16" i="27"/>
  <c r="E15" i="27"/>
  <c r="E14" i="27"/>
  <c r="E13" i="27"/>
  <c r="E12" i="27"/>
  <c r="E11" i="27"/>
  <c r="E10" i="27"/>
  <c r="E9" i="27"/>
  <c r="E8" i="27"/>
  <c r="E7" i="27"/>
  <c r="D8" i="27"/>
  <c r="D9" i="27"/>
  <c r="D10" i="27"/>
  <c r="D11" i="27"/>
  <c r="D12" i="27"/>
  <c r="D13" i="27"/>
  <c r="D14" i="27"/>
  <c r="D15" i="27"/>
  <c r="D16" i="27"/>
  <c r="D17" i="27"/>
  <c r="D18" i="27"/>
  <c r="I7" i="14"/>
  <c r="D7" i="27"/>
  <c r="K7" i="14"/>
  <c r="E20" i="27"/>
  <c r="G20" i="14"/>
  <c r="G21" i="5"/>
  <c r="I23" i="14" s="1"/>
  <c r="G20" i="5"/>
  <c r="D23" i="27" s="1"/>
  <c r="G19" i="5"/>
  <c r="G21" i="9"/>
  <c r="I27" i="14" s="1"/>
  <c r="G20" i="9"/>
  <c r="G27" i="14" s="1"/>
  <c r="G19" i="9"/>
  <c r="G21" i="10"/>
  <c r="E28" i="27" s="1"/>
  <c r="G20" i="10"/>
  <c r="D28" i="27" s="1"/>
  <c r="G19" i="10"/>
  <c r="G21" i="12"/>
  <c r="G20" i="12"/>
  <c r="G22" i="11"/>
  <c r="G21" i="11"/>
  <c r="G51" i="7"/>
  <c r="G50" i="7"/>
  <c r="G21" i="4"/>
  <c r="G20" i="4"/>
  <c r="L28" i="28"/>
  <c r="K28" i="28"/>
  <c r="J28" i="28"/>
  <c r="I28" i="28"/>
  <c r="H28" i="28"/>
  <c r="G28" i="28"/>
  <c r="F28" i="28"/>
  <c r="E28" i="28"/>
  <c r="D28" i="28"/>
  <c r="U28" i="28" s="1"/>
  <c r="L27" i="28"/>
  <c r="K27" i="28"/>
  <c r="J27" i="28"/>
  <c r="I27" i="28"/>
  <c r="H27" i="28"/>
  <c r="G27" i="28"/>
  <c r="F27" i="28"/>
  <c r="E27" i="28"/>
  <c r="D27" i="28"/>
  <c r="L24" i="28"/>
  <c r="K24" i="28"/>
  <c r="J24" i="28"/>
  <c r="I24" i="28"/>
  <c r="H24" i="28"/>
  <c r="G24" i="28"/>
  <c r="F24" i="28"/>
  <c r="E24" i="28"/>
  <c r="D24" i="28"/>
  <c r="U24" i="28" s="1"/>
  <c r="L23" i="28"/>
  <c r="K23" i="28"/>
  <c r="J23" i="28"/>
  <c r="I23" i="28"/>
  <c r="H23" i="28"/>
  <c r="G23" i="28"/>
  <c r="F23" i="28"/>
  <c r="E23" i="28"/>
  <c r="D23" i="28"/>
  <c r="L20" i="28"/>
  <c r="K20" i="28"/>
  <c r="J20" i="28"/>
  <c r="I20" i="28"/>
  <c r="H20" i="28"/>
  <c r="G20" i="28"/>
  <c r="F20" i="28"/>
  <c r="E20" i="28"/>
  <c r="D20" i="28"/>
  <c r="U20" i="28" s="1"/>
  <c r="L18" i="28"/>
  <c r="K18" i="28"/>
  <c r="J18" i="28"/>
  <c r="I18" i="28"/>
  <c r="H18" i="28"/>
  <c r="G18" i="28"/>
  <c r="E18" i="28"/>
  <c r="F18" i="28"/>
  <c r="D18" i="28"/>
  <c r="L17" i="28"/>
  <c r="K17" i="28"/>
  <c r="J17" i="28"/>
  <c r="I17" i="28"/>
  <c r="H17" i="28"/>
  <c r="G17" i="28"/>
  <c r="E17" i="28"/>
  <c r="F17" i="28"/>
  <c r="D17" i="28"/>
  <c r="U17" i="28" s="1"/>
  <c r="L16" i="28"/>
  <c r="K16" i="28"/>
  <c r="J16" i="28"/>
  <c r="I16" i="28"/>
  <c r="H16" i="28"/>
  <c r="G16" i="28"/>
  <c r="F16" i="28"/>
  <c r="E16" i="28"/>
  <c r="D16" i="28"/>
  <c r="L15" i="28"/>
  <c r="K15" i="28"/>
  <c r="J15" i="28"/>
  <c r="I15" i="28"/>
  <c r="H15" i="28"/>
  <c r="G15" i="28"/>
  <c r="F15" i="28"/>
  <c r="E15" i="28"/>
  <c r="D15" i="28"/>
  <c r="U15" i="28" s="1"/>
  <c r="L14" i="28"/>
  <c r="K14" i="28"/>
  <c r="J14" i="28"/>
  <c r="I14" i="28"/>
  <c r="H14" i="28"/>
  <c r="G14" i="28"/>
  <c r="E14" i="28"/>
  <c r="F14" i="28"/>
  <c r="D14" i="28"/>
  <c r="L13" i="28"/>
  <c r="K13" i="28"/>
  <c r="J13" i="28"/>
  <c r="I13" i="28"/>
  <c r="H13" i="28"/>
  <c r="G13" i="28"/>
  <c r="F13" i="28"/>
  <c r="E13" i="28"/>
  <c r="D13" i="28"/>
  <c r="U13" i="28" s="1"/>
  <c r="L12" i="28"/>
  <c r="K12" i="28"/>
  <c r="J12" i="28"/>
  <c r="I12" i="28"/>
  <c r="H12" i="28"/>
  <c r="G12" i="28"/>
  <c r="F12" i="28"/>
  <c r="E12" i="28"/>
  <c r="D12" i="28"/>
  <c r="L11" i="28"/>
  <c r="K11" i="28"/>
  <c r="J11" i="28"/>
  <c r="I11" i="28"/>
  <c r="H11" i="28"/>
  <c r="G11" i="28"/>
  <c r="F11" i="28"/>
  <c r="E11" i="28"/>
  <c r="D11" i="28"/>
  <c r="U11" i="28" s="1"/>
  <c r="L10" i="28"/>
  <c r="K10" i="28"/>
  <c r="J10" i="28"/>
  <c r="I10" i="28"/>
  <c r="H10" i="28"/>
  <c r="G10" i="28"/>
  <c r="F10" i="28"/>
  <c r="E10" i="28"/>
  <c r="D10" i="28"/>
  <c r="L9" i="28"/>
  <c r="K9" i="28"/>
  <c r="J9" i="28"/>
  <c r="I9" i="28"/>
  <c r="H9" i="28"/>
  <c r="G9" i="28"/>
  <c r="F9" i="28"/>
  <c r="E9" i="28"/>
  <c r="D9" i="28"/>
  <c r="L8" i="28"/>
  <c r="K8" i="28"/>
  <c r="J8" i="28"/>
  <c r="I8" i="28"/>
  <c r="H8" i="28"/>
  <c r="G8" i="28"/>
  <c r="F8" i="28"/>
  <c r="E8" i="28"/>
  <c r="D8" i="28"/>
  <c r="L7" i="28"/>
  <c r="K7" i="28"/>
  <c r="J7" i="28"/>
  <c r="I7" i="28"/>
  <c r="H7" i="28"/>
  <c r="G7" i="28"/>
  <c r="F7" i="28"/>
  <c r="E7" i="28"/>
  <c r="D7" i="28"/>
  <c r="U7" i="28" s="1"/>
  <c r="L19" i="28"/>
  <c r="K19" i="28"/>
  <c r="J19" i="28"/>
  <c r="I19" i="28"/>
  <c r="H19" i="28"/>
  <c r="G19" i="28"/>
  <c r="F19" i="28"/>
  <c r="E19" i="28"/>
  <c r="D19" i="28"/>
  <c r="L30" i="28"/>
  <c r="K30" i="28"/>
  <c r="J30" i="28"/>
  <c r="I30" i="28"/>
  <c r="H30" i="28"/>
  <c r="G30" i="28"/>
  <c r="F30" i="28"/>
  <c r="E30" i="28"/>
  <c r="D30" i="28"/>
  <c r="U30" i="28" s="1"/>
  <c r="L29" i="28"/>
  <c r="K29" i="28"/>
  <c r="J29" i="28"/>
  <c r="I29" i="28"/>
  <c r="H29" i="28"/>
  <c r="G29" i="28"/>
  <c r="F29" i="28"/>
  <c r="E29" i="28"/>
  <c r="D29" i="28"/>
  <c r="L26" i="28"/>
  <c r="K26" i="28"/>
  <c r="J26" i="28"/>
  <c r="I26" i="28"/>
  <c r="H26" i="28"/>
  <c r="G26" i="28"/>
  <c r="F26" i="28"/>
  <c r="E26" i="28"/>
  <c r="D26" i="28"/>
  <c r="L21" i="28"/>
  <c r="K21" i="28"/>
  <c r="J21" i="28"/>
  <c r="I21" i="28"/>
  <c r="H21" i="28"/>
  <c r="G21" i="28"/>
  <c r="F21" i="28"/>
  <c r="E21" i="28"/>
  <c r="D21" i="28"/>
  <c r="L22" i="28"/>
  <c r="K22" i="28"/>
  <c r="J22" i="28"/>
  <c r="I22" i="28"/>
  <c r="H22" i="28"/>
  <c r="G22" i="28"/>
  <c r="F22" i="28"/>
  <c r="E22" i="28"/>
  <c r="D22" i="28"/>
  <c r="L25" i="28"/>
  <c r="J25" i="28"/>
  <c r="I25" i="28"/>
  <c r="H25" i="28"/>
  <c r="F25" i="28"/>
  <c r="E25" i="28"/>
  <c r="D25" i="28"/>
  <c r="K25" i="28"/>
  <c r="G25" i="28"/>
  <c r="F15" i="29"/>
  <c r="L6" i="28" s="1"/>
  <c r="F14" i="29"/>
  <c r="F13" i="29"/>
  <c r="J6" i="28" s="1"/>
  <c r="F12" i="29"/>
  <c r="I6" i="28" s="1"/>
  <c r="F11" i="29"/>
  <c r="F10" i="29"/>
  <c r="F9" i="29"/>
  <c r="F8" i="29"/>
  <c r="F7" i="29"/>
  <c r="U26" i="28" l="1"/>
  <c r="U21" i="28"/>
  <c r="U9" i="28"/>
  <c r="AL31" i="30"/>
  <c r="U25" i="28"/>
  <c r="U29" i="28"/>
  <c r="U19" i="28"/>
  <c r="U8" i="28"/>
  <c r="U10" i="28"/>
  <c r="U12" i="28"/>
  <c r="U14" i="28"/>
  <c r="U16" i="28"/>
  <c r="U18" i="28"/>
  <c r="U23" i="28"/>
  <c r="U27" i="28"/>
  <c r="U22" i="28"/>
  <c r="I28" i="14"/>
  <c r="E43" i="28"/>
  <c r="D42" i="28"/>
  <c r="E45" i="28"/>
  <c r="D44" i="28"/>
  <c r="E44" i="28"/>
  <c r="E38" i="28"/>
  <c r="E46" i="28"/>
  <c r="D45" i="28"/>
  <c r="D43" i="28"/>
  <c r="F43" i="28" s="1"/>
  <c r="E39" i="28"/>
  <c r="D46" i="28"/>
  <c r="E40" i="28"/>
  <c r="D39" i="28"/>
  <c r="E41" i="28"/>
  <c r="D40" i="28"/>
  <c r="E42" i="28"/>
  <c r="F42" i="28" s="1"/>
  <c r="D41" i="28"/>
  <c r="E27" i="27"/>
  <c r="D27" i="27"/>
  <c r="G23" i="14"/>
  <c r="G28" i="14"/>
  <c r="F28" i="27"/>
  <c r="K28" i="14"/>
  <c r="F27" i="27"/>
  <c r="K27" i="14"/>
  <c r="E23" i="27"/>
  <c r="F23" i="27"/>
  <c r="K23" i="14"/>
  <c r="M7" i="27"/>
  <c r="D38" i="28"/>
  <c r="F38" i="28" s="1"/>
  <c r="E31" i="28"/>
  <c r="F31" i="28"/>
  <c r="G31" i="28"/>
  <c r="H31" i="28"/>
  <c r="I31" i="28"/>
  <c r="J31" i="28"/>
  <c r="L31" i="28"/>
  <c r="K31" i="28"/>
  <c r="D31" i="28"/>
  <c r="D6" i="31"/>
  <c r="D6" i="30"/>
  <c r="H6" i="31"/>
  <c r="F6" i="30"/>
  <c r="L6" i="31"/>
  <c r="H6" i="30"/>
  <c r="P6" i="31"/>
  <c r="J6" i="30"/>
  <c r="T6" i="31"/>
  <c r="L6" i="30"/>
  <c r="X6" i="31"/>
  <c r="N6" i="30"/>
  <c r="AB6" i="31"/>
  <c r="P6" i="30"/>
  <c r="AF6" i="31"/>
  <c r="R6" i="30"/>
  <c r="D6" i="28"/>
  <c r="AJ6" i="31"/>
  <c r="T6" i="30"/>
  <c r="H6" i="28"/>
  <c r="K6" i="28"/>
  <c r="E6" i="28"/>
  <c r="F6" i="28"/>
  <c r="G6" i="28"/>
  <c r="D20" i="27"/>
  <c r="F20" i="27"/>
  <c r="K20" i="14"/>
  <c r="I20" i="14"/>
  <c r="N7" i="27"/>
  <c r="G7" i="14"/>
  <c r="D30" i="27"/>
  <c r="D29" i="27"/>
  <c r="D26" i="27"/>
  <c r="D25" i="27"/>
  <c r="D22" i="27"/>
  <c r="D21" i="27"/>
  <c r="D19" i="27"/>
  <c r="J21" i="14"/>
  <c r="J30" i="14"/>
  <c r="H30" i="14"/>
  <c r="J29" i="14"/>
  <c r="H29" i="14"/>
  <c r="L28" i="14"/>
  <c r="L27" i="14"/>
  <c r="J26" i="14"/>
  <c r="H26" i="14"/>
  <c r="J25" i="14"/>
  <c r="H25" i="14"/>
  <c r="L24" i="14"/>
  <c r="J22" i="14"/>
  <c r="H22" i="14"/>
  <c r="L20" i="14"/>
  <c r="L8" i="14"/>
  <c r="L9" i="14"/>
  <c r="L10" i="14"/>
  <c r="L11" i="14"/>
  <c r="L12" i="14"/>
  <c r="L13" i="14"/>
  <c r="L15" i="14"/>
  <c r="L16" i="14"/>
  <c r="L18" i="14"/>
  <c r="G19" i="14"/>
  <c r="J19" i="14"/>
  <c r="U31" i="28" l="1"/>
  <c r="F45" i="28"/>
  <c r="F40" i="28"/>
  <c r="F39" i="28"/>
  <c r="F41" i="28"/>
  <c r="F46" i="28"/>
  <c r="F44" i="28"/>
  <c r="L26" i="14"/>
  <c r="M8" i="27"/>
  <c r="L30" i="14"/>
  <c r="L25" i="14"/>
  <c r="O7" i="27"/>
  <c r="H21" i="14"/>
  <c r="L21" i="14" s="1"/>
  <c r="H19" i="14"/>
  <c r="L19" i="14" s="1"/>
  <c r="BT19" i="31"/>
  <c r="BT31" i="31" s="1"/>
  <c r="L29" i="14"/>
  <c r="L7" i="14"/>
  <c r="L14" i="14"/>
  <c r="L17" i="14"/>
  <c r="L23" i="14"/>
  <c r="L22" i="14"/>
  <c r="D31" i="27"/>
  <c r="J31" i="14"/>
  <c r="D8" i="14"/>
  <c r="D9" i="14"/>
  <c r="D10" i="14"/>
  <c r="D11" i="14"/>
  <c r="D12" i="14"/>
  <c r="D13" i="14"/>
  <c r="D14" i="14"/>
  <c r="D15" i="14"/>
  <c r="D16" i="14"/>
  <c r="D17" i="14"/>
  <c r="D18" i="14"/>
  <c r="D19" i="14"/>
  <c r="D20" i="14"/>
  <c r="D21" i="14"/>
  <c r="D22" i="14"/>
  <c r="D23" i="14"/>
  <c r="D24" i="14"/>
  <c r="D25" i="14"/>
  <c r="D26" i="14"/>
  <c r="D27" i="14"/>
  <c r="D28" i="14"/>
  <c r="D29" i="14"/>
  <c r="D30" i="14"/>
  <c r="D7" i="14"/>
  <c r="G30" i="14"/>
  <c r="G26" i="14"/>
  <c r="G22" i="14"/>
  <c r="G20" i="11"/>
  <c r="G19" i="12"/>
  <c r="K25" i="14"/>
  <c r="G19" i="4"/>
  <c r="K22" i="14" s="1"/>
  <c r="G24" i="3"/>
  <c r="F21" i="27" s="1"/>
  <c r="F19" i="27"/>
  <c r="F55" i="28" l="1"/>
  <c r="H31" i="14"/>
  <c r="L31" i="14"/>
  <c r="K30" i="14"/>
  <c r="F30" i="27"/>
  <c r="K29" i="14"/>
  <c r="F29" i="27"/>
  <c r="K26" i="14"/>
  <c r="F26" i="27"/>
  <c r="G25" i="14"/>
  <c r="E25" i="27"/>
  <c r="F25" i="27"/>
  <c r="F22" i="27"/>
  <c r="K21" i="14"/>
  <c r="K19" i="14"/>
  <c r="G21" i="14"/>
  <c r="G29" i="14"/>
  <c r="O8" i="27" l="1"/>
  <c r="E30" i="27"/>
  <c r="I30" i="14"/>
  <c r="E29" i="27"/>
  <c r="I29" i="14"/>
  <c r="E26" i="27"/>
  <c r="I26" i="14"/>
  <c r="I25" i="14"/>
  <c r="E22" i="27"/>
  <c r="I22" i="14"/>
  <c r="F31" i="27"/>
  <c r="K31" i="14"/>
  <c r="E21" i="27"/>
  <c r="I21" i="14"/>
  <c r="I19" i="14"/>
  <c r="E19" i="27"/>
  <c r="G31" i="14"/>
  <c r="N8" i="27" l="1"/>
  <c r="I31" i="14"/>
  <c r="E31" i="27"/>
</calcChain>
</file>

<file path=xl/sharedStrings.xml><?xml version="1.0" encoding="utf-8"?>
<sst xmlns="http://schemas.openxmlformats.org/spreadsheetml/2006/main" count="1942" uniqueCount="811">
  <si>
    <t>Año</t>
  </si>
  <si>
    <t>Profesor</t>
  </si>
  <si>
    <t>Nombre de la Investigacion</t>
  </si>
  <si>
    <t>Grado de Avance</t>
  </si>
  <si>
    <t>Nombre Reporte</t>
  </si>
  <si>
    <t>Coautores</t>
  </si>
  <si>
    <t>Observaciones</t>
  </si>
  <si>
    <t>Id Proyecto Asignado</t>
  </si>
  <si>
    <t>Link al Archivo Adjunto</t>
  </si>
  <si>
    <t>Título</t>
  </si>
  <si>
    <t>Subtítulo</t>
  </si>
  <si>
    <t>Tipo</t>
  </si>
  <si>
    <t>Revista</t>
  </si>
  <si>
    <t>Art. Arbitrado</t>
  </si>
  <si>
    <t>Art. en JCR</t>
  </si>
  <si>
    <t>Idioma</t>
  </si>
  <si>
    <t>SI</t>
  </si>
  <si>
    <t>NO</t>
  </si>
  <si>
    <t>Español</t>
  </si>
  <si>
    <t>Capítulo en un libro científico</t>
  </si>
  <si>
    <t>Artículo en revista</t>
  </si>
  <si>
    <t>Fecha de Aceptación</t>
  </si>
  <si>
    <t>País</t>
  </si>
  <si>
    <t>Coordinador</t>
  </si>
  <si>
    <t>Volumen</t>
  </si>
  <si>
    <t>Traducido o editado</t>
  </si>
  <si>
    <t>Publicado</t>
  </si>
  <si>
    <t>0 - SIN PROYECTO ASIGNADO</t>
  </si>
  <si>
    <t>México</t>
  </si>
  <si>
    <t>Editado</t>
  </si>
  <si>
    <t>Nombre del Trabajo</t>
  </si>
  <si>
    <t>Nombre del Evento</t>
  </si>
  <si>
    <t>Fecha Evento</t>
  </si>
  <si>
    <t>Autores</t>
  </si>
  <si>
    <t>Modalidad</t>
  </si>
  <si>
    <t>Alcance</t>
  </si>
  <si>
    <t>Ponencia</t>
  </si>
  <si>
    <t>Conferencia</t>
  </si>
  <si>
    <t>Nombre de la Conferencia</t>
  </si>
  <si>
    <t>Tipo Evento</t>
  </si>
  <si>
    <t>Ponentes</t>
  </si>
  <si>
    <t>Internacional</t>
  </si>
  <si>
    <t>Tipo de Publicación</t>
  </si>
  <si>
    <t>F. Publicación</t>
  </si>
  <si>
    <t>Nombre del Proyecto</t>
  </si>
  <si>
    <t>Asesorado</t>
  </si>
  <si>
    <t>Nivel</t>
  </si>
  <si>
    <t>Institución</t>
  </si>
  <si>
    <t>Fecha Aceptacion</t>
  </si>
  <si>
    <t>Fecha Publicacion</t>
  </si>
  <si>
    <t>DOI</t>
  </si>
  <si>
    <t>Cant. de Páginas</t>
  </si>
  <si>
    <t>Fecha de Publicación</t>
  </si>
  <si>
    <t>Tiraje</t>
  </si>
  <si>
    <t>ISBN</t>
  </si>
  <si>
    <t>Editorial</t>
  </si>
  <si>
    <t>Edición</t>
  </si>
  <si>
    <t>Idioma Original</t>
  </si>
  <si>
    <t>Idioma Destino</t>
  </si>
  <si>
    <t>Autores originales/tipo participación: coeditor, compilador, coordinador, director,arbitro</t>
  </si>
  <si>
    <t>Lugar Sede</t>
  </si>
  <si>
    <t>Instituciones Organizan</t>
  </si>
  <si>
    <t>Tipo Congreso</t>
  </si>
  <si>
    <t>Local</t>
  </si>
  <si>
    <t>Nacional</t>
  </si>
  <si>
    <t>Colección</t>
  </si>
  <si>
    <t>Páginas</t>
  </si>
  <si>
    <t>F. de aceptación</t>
  </si>
  <si>
    <t>Participación</t>
  </si>
  <si>
    <t>Posición en Autoría</t>
  </si>
  <si>
    <t xml:space="preserve">Total de productos 1.2.1.1 </t>
  </si>
  <si>
    <t xml:space="preserve">Total de productos 1.2.1.2 </t>
  </si>
  <si>
    <t xml:space="preserve">Total de productos 1.2.1.3 </t>
  </si>
  <si>
    <t>Total de productos 1.2.1.4</t>
  </si>
  <si>
    <t>Total de productos 1.2.1.5</t>
  </si>
  <si>
    <t>Total de productos 1.2.1.6</t>
  </si>
  <si>
    <t>Total de productos 1.2.1.7</t>
  </si>
  <si>
    <t>Total de productos 1.2.1.8</t>
  </si>
  <si>
    <t>Total de productos 1.2.1.9</t>
  </si>
  <si>
    <t>Total de productos 1.2.1.10</t>
  </si>
  <si>
    <t>Total de productos 1.2.2</t>
  </si>
  <si>
    <t>Rubro</t>
  </si>
  <si>
    <t>Concepto</t>
  </si>
  <si>
    <t>Total de productos presentados</t>
  </si>
  <si>
    <t>1_1_3_1_paquete_didactico_manua</t>
  </si>
  <si>
    <t>1_1_3_2_notas_de_curso_normal</t>
  </si>
  <si>
    <t>1_1_3_3_notas_de_curso_especial</t>
  </si>
  <si>
    <t>1_1_3_4_antologias_comentadas</t>
  </si>
  <si>
    <t>1_1_3_5_libros_de_texto</t>
  </si>
  <si>
    <t>1_1_3_6_doct_audio_video_cine_f</t>
  </si>
  <si>
    <t>1_1_3_7_equipo_laboratorio_mod_</t>
  </si>
  <si>
    <t>1_1_3_8_des_paq_comp_plataforma</t>
  </si>
  <si>
    <t>1_1_3_9_trad_public_de_libros</t>
  </si>
  <si>
    <t>1_1_3_10_trad_public_articulo</t>
  </si>
  <si>
    <t>1_1_3_11_trad_edit_documentales</t>
  </si>
  <si>
    <t>1_1_3_12_des_aula_virtual</t>
  </si>
  <si>
    <t>1_2_1_1_reporte_invest_tecnico</t>
  </si>
  <si>
    <t>1_2_1_2_memorias_congreso_exten</t>
  </si>
  <si>
    <t>1_2_1_4_libro_cientifico</t>
  </si>
  <si>
    <t>1_2_1_5_patentes_registro_acept</t>
  </si>
  <si>
    <t>1_2_1_6_expedicion_titulo_paten</t>
  </si>
  <si>
    <t>1_2_1_7_trab_pres_event_especia</t>
  </si>
  <si>
    <t>1_2_1_8_conferencias_magistrale</t>
  </si>
  <si>
    <t>1_2_1_9_des_prototipo_modelo_in</t>
  </si>
  <si>
    <t>1_2_1_10_des_paq_computacionale</t>
  </si>
  <si>
    <t>1_2_1_11_cood_libro_cient_colec</t>
  </si>
  <si>
    <t>1_2_2_asesoria_proy_invest</t>
  </si>
  <si>
    <t>notas de curso normal</t>
  </si>
  <si>
    <t>notas de curso especial</t>
  </si>
  <si>
    <t>antologias comentadas</t>
  </si>
  <si>
    <t>libros de texto</t>
  </si>
  <si>
    <t>documentales(audio visuales, videos, cine, fotografía y diaporamas)</t>
  </si>
  <si>
    <t>paquete didactico (manual)</t>
  </si>
  <si>
    <t>equipo de laboratorio(modelos tridimensionales, diseño y construcción)</t>
  </si>
  <si>
    <t>desarrollo de paquetes computacionales o plataformas de educación en línea</t>
  </si>
  <si>
    <t>traducciones publicadas de libros</t>
  </si>
  <si>
    <t>traducciones publicadas de artículo</t>
  </si>
  <si>
    <t>traducciones editadas de documentales</t>
  </si>
  <si>
    <t>desarrollo de aula virtual</t>
  </si>
  <si>
    <t>reporte investigación o  técnico</t>
  </si>
  <si>
    <t>memorias de congreso en extenso</t>
  </si>
  <si>
    <t>artículo especializado de investigación</t>
  </si>
  <si>
    <t>libro científico</t>
  </si>
  <si>
    <t>patentes, registro y aceptación de forma para solicitar examen de novedad</t>
  </si>
  <si>
    <t>expedición del título de patente</t>
  </si>
  <si>
    <t>trabajos presentados en  eventos  especializados</t>
  </si>
  <si>
    <t>conferencias magistrales</t>
  </si>
  <si>
    <t>desarrollo de  prototipos o  modelos innovadores</t>
  </si>
  <si>
    <t>desarrollo de  paquetes computacionales</t>
  </si>
  <si>
    <t>coodinación de  libro científico  colectivo</t>
  </si>
  <si>
    <t>asesoría de proyectos de investigación</t>
  </si>
  <si>
    <t>1_2_1_3_art_especializado_inves</t>
  </si>
  <si>
    <t>Total</t>
  </si>
  <si>
    <t>Individuales</t>
  </si>
  <si>
    <t>colectivos</t>
  </si>
  <si>
    <t>individuales</t>
  </si>
  <si>
    <t>Colectivos</t>
  </si>
  <si>
    <t>Puntaje Total Individuales</t>
  </si>
  <si>
    <t>Puntaje Total Colectivos</t>
  </si>
  <si>
    <t>Minimo</t>
  </si>
  <si>
    <t>Maximo</t>
  </si>
  <si>
    <t>Promedio</t>
  </si>
  <si>
    <t>Eco</t>
  </si>
  <si>
    <t>Nombre</t>
  </si>
  <si>
    <t xml:space="preserve">Apellido Paterno </t>
  </si>
  <si>
    <t xml:space="preserve">Apellido Materno </t>
  </si>
  <si>
    <t>Área</t>
  </si>
  <si>
    <t>División</t>
  </si>
  <si>
    <t>Integrantes de área</t>
  </si>
  <si>
    <t>Puntaje Total de Productos</t>
  </si>
  <si>
    <t>Puntaje</t>
  </si>
  <si>
    <t>Puntaje total productos</t>
  </si>
  <si>
    <t>Puntaje invividual</t>
  </si>
  <si>
    <t>Puntaje Colectivo</t>
  </si>
  <si>
    <t>1_1_3_1</t>
  </si>
  <si>
    <t>1_1_3_2</t>
  </si>
  <si>
    <t>1_1_3_3</t>
  </si>
  <si>
    <t>1_1_3_4</t>
  </si>
  <si>
    <t>1_1_3_5</t>
  </si>
  <si>
    <t>1_1_3_6</t>
  </si>
  <si>
    <t>1_1_3_7</t>
  </si>
  <si>
    <t>1_1_3_8</t>
  </si>
  <si>
    <t>1_1_3_9</t>
  </si>
  <si>
    <t>1_1_3_10</t>
  </si>
  <si>
    <t>1_1_3_11</t>
  </si>
  <si>
    <t>1_1_3_12</t>
  </si>
  <si>
    <t>1_2_1_1</t>
  </si>
  <si>
    <t>1_2_1_2</t>
  </si>
  <si>
    <t>1_2_1_3</t>
  </si>
  <si>
    <t>1_2_1_4</t>
  </si>
  <si>
    <t>1_2_1_5</t>
  </si>
  <si>
    <t>1_2_1_6</t>
  </si>
  <si>
    <t>1_2_1_7</t>
  </si>
  <si>
    <t>1_2_1_8</t>
  </si>
  <si>
    <t>1_2_1_9</t>
  </si>
  <si>
    <t>1_2_1_10</t>
  </si>
  <si>
    <t>1_2_1_11</t>
  </si>
  <si>
    <t>1_2_2</t>
  </si>
  <si>
    <t>economico</t>
  </si>
  <si>
    <t>ISBN/ISSN</t>
  </si>
  <si>
    <t>Art. en Otro</t>
  </si>
  <si>
    <t>todo</t>
  </si>
  <si>
    <t>Tipo (I,C,IC)</t>
  </si>
  <si>
    <t>I</t>
  </si>
  <si>
    <t>C</t>
  </si>
  <si>
    <t xml:space="preserve">Total de productos 1.1.3.1 </t>
  </si>
  <si>
    <t xml:space="preserve">Total de productos 1.1.3.2 </t>
  </si>
  <si>
    <t xml:space="preserve">Total de productos 1.1.3.3 </t>
  </si>
  <si>
    <t>Total de productos 1.2.1.11</t>
  </si>
  <si>
    <t>INDIVIDUALES</t>
  </si>
  <si>
    <t>COLECTIVOS</t>
  </si>
  <si>
    <t>INVESTIGACIÓN 1.2</t>
  </si>
  <si>
    <t>DOCENCIA 1.1.3</t>
  </si>
  <si>
    <t>PUNTOS INDIVIDUALES</t>
  </si>
  <si>
    <t>CONTEO COLECTIVOS</t>
  </si>
  <si>
    <t>PUNTOS COLECTIVOS</t>
  </si>
  <si>
    <t>CONTEO INDIVIDUAL</t>
  </si>
  <si>
    <t xml:space="preserve">Total de puntos </t>
  </si>
  <si>
    <t>Clasificación</t>
  </si>
  <si>
    <t>Docencia</t>
  </si>
  <si>
    <t>Investigación</t>
  </si>
  <si>
    <t>Academico 1</t>
  </si>
  <si>
    <t>Academico 2</t>
  </si>
  <si>
    <t>Academico 3</t>
  </si>
  <si>
    <t>Academico 4</t>
  </si>
  <si>
    <t>Academico 5</t>
  </si>
  <si>
    <t>Academico 6</t>
  </si>
  <si>
    <t>Academico 7</t>
  </si>
  <si>
    <t>Academico 8</t>
  </si>
  <si>
    <t>Academico 9</t>
  </si>
  <si>
    <t>Academico 10</t>
  </si>
  <si>
    <t>Academico 11</t>
  </si>
  <si>
    <t>No. Econ.</t>
  </si>
  <si>
    <t>Tema del paquete</t>
  </si>
  <si>
    <t>Núm. de páginas</t>
  </si>
  <si>
    <t>Fecha aceptación</t>
  </si>
  <si>
    <t>Descripción</t>
  </si>
  <si>
    <t>Nombre del paquete2</t>
  </si>
  <si>
    <t>Total de productos 1.1.3.4</t>
  </si>
  <si>
    <t>Total de productos 1.1.3.5</t>
  </si>
  <si>
    <t>Total de productos 1.1.3.6</t>
  </si>
  <si>
    <t>Total de productos 1.1.3.7</t>
  </si>
  <si>
    <t>Total de productos 1.1.3.8</t>
  </si>
  <si>
    <t>Total de productos 1.1.3.9</t>
  </si>
  <si>
    <t>Total de productos 1.1.3.10</t>
  </si>
  <si>
    <t>Total de productos 1.1.3.11</t>
  </si>
  <si>
    <t>Total de productos 1.1.3.12</t>
  </si>
  <si>
    <t>Número Económico</t>
  </si>
  <si>
    <t>Nombre del equipo de laboratorio</t>
  </si>
  <si>
    <t>Tipo de equipo de laboratorio</t>
  </si>
  <si>
    <t>Autor</t>
  </si>
  <si>
    <t>Fecha Inicio</t>
  </si>
  <si>
    <t>Fecha término</t>
  </si>
  <si>
    <t>Número económico</t>
  </si>
  <si>
    <t>Título Memorias</t>
  </si>
  <si>
    <t>Fecha Realizó</t>
  </si>
  <si>
    <t>Congreso</t>
  </si>
  <si>
    <t>Patente</t>
  </si>
  <si>
    <t>Fecha Registro</t>
  </si>
  <si>
    <t>Fecha Concesión</t>
  </si>
  <si>
    <t>Nombre Inventores</t>
  </si>
  <si>
    <t>Registro Ante</t>
  </si>
  <si>
    <t>Descripción Resumen</t>
  </si>
  <si>
    <t>Año Vencimiento</t>
  </si>
  <si>
    <t>Fecha Presentación</t>
  </si>
  <si>
    <t>Numero Solicitud</t>
  </si>
  <si>
    <t>Numero Concesion</t>
  </si>
  <si>
    <t>Cantidad Inventores</t>
  </si>
  <si>
    <t>Institución Titular</t>
  </si>
  <si>
    <t>Año Inicio</t>
  </si>
  <si>
    <t>Academico 12</t>
  </si>
  <si>
    <t>ASOCIADO</t>
  </si>
  <si>
    <t>TIEMPO COMPLETO</t>
  </si>
  <si>
    <t>TITULAR</t>
  </si>
  <si>
    <t>Categoria</t>
  </si>
  <si>
    <t>TIEMPO DE DEDICACIÓN</t>
  </si>
  <si>
    <t>FECHA DE INGRESO</t>
  </si>
  <si>
    <t>GARCIA</t>
  </si>
  <si>
    <t>SITPA</t>
  </si>
  <si>
    <t>AGUILAR</t>
  </si>
  <si>
    <t>LARA</t>
  </si>
  <si>
    <t>MANUEL</t>
  </si>
  <si>
    <t>PEREZ</t>
  </si>
  <si>
    <t>D</t>
  </si>
  <si>
    <t>MEDIO TIEMPO</t>
  </si>
  <si>
    <t>Nombre de las notas</t>
  </si>
  <si>
    <t>Tema de las notas</t>
  </si>
  <si>
    <t>Nombre del autor</t>
  </si>
  <si>
    <t>15/03/2023</t>
  </si>
  <si>
    <t>01/12/2023</t>
  </si>
  <si>
    <t>Primera edición</t>
  </si>
  <si>
    <t>Universidad Autónoma Metropolitana</t>
  </si>
  <si>
    <t>38</t>
  </si>
  <si>
    <t>Productos academicos reportados por el Consejo Divisional, para el Área Académica: Procesos y Estructuras Territoriales</t>
  </si>
  <si>
    <t>QUIROZ</t>
  </si>
  <si>
    <t>IBARRA</t>
  </si>
  <si>
    <t>ANA RUTH</t>
  </si>
  <si>
    <t>NAVARRO</t>
  </si>
  <si>
    <t>BENITEZ</t>
  </si>
  <si>
    <t>BERNARDO</t>
  </si>
  <si>
    <t>RAMIREZ</t>
  </si>
  <si>
    <t>VELAZQUEZ</t>
  </si>
  <si>
    <t>BLANCA REBECA</t>
  </si>
  <si>
    <t>PRECIAT</t>
  </si>
  <si>
    <t>LAMBARRI</t>
  </si>
  <si>
    <t>EDUARDO JOSE</t>
  </si>
  <si>
    <t>PRADILLA</t>
  </si>
  <si>
    <t>COBOS</t>
  </si>
  <si>
    <t>EMILIO</t>
  </si>
  <si>
    <t>MENDEZ</t>
  </si>
  <si>
    <t>FERNANDO ANTONIO</t>
  </si>
  <si>
    <t>RUIZ VELAZCO</t>
  </si>
  <si>
    <t>SANCHEZ</t>
  </si>
  <si>
    <t>JAVIER</t>
  </si>
  <si>
    <t>MONZON</t>
  </si>
  <si>
    <t>GUTIERREZ</t>
  </si>
  <si>
    <t>JORGE GUILLERMO</t>
  </si>
  <si>
    <t>PIJOAN</t>
  </si>
  <si>
    <t>JORGE PEDRO</t>
  </si>
  <si>
    <t>MARTINEZ</t>
  </si>
  <si>
    <t>DURAN</t>
  </si>
  <si>
    <t>JOSE LUIS</t>
  </si>
  <si>
    <t>MARQUEZ</t>
  </si>
  <si>
    <t>LOPEZ</t>
  </si>
  <si>
    <t>LISETT</t>
  </si>
  <si>
    <t>VARGAS</t>
  </si>
  <si>
    <t>GOMEZ</t>
  </si>
  <si>
    <t>CRUZ</t>
  </si>
  <si>
    <t>MARIA DE JESUS</t>
  </si>
  <si>
    <t>CASTAÑEDA</t>
  </si>
  <si>
    <t>PAUL</t>
  </si>
  <si>
    <t>PINO</t>
  </si>
  <si>
    <t>HIDALGO</t>
  </si>
  <si>
    <t>RICARDO ADALBERTO</t>
  </si>
  <si>
    <t>EIBENSCHUTZ</t>
  </si>
  <si>
    <t>HARTMAN</t>
  </si>
  <si>
    <t>ROBERTO GABRIEL</t>
  </si>
  <si>
    <t>OCAMPO</t>
  </si>
  <si>
    <t>VICTOR HUGO</t>
  </si>
  <si>
    <t>Procesos y Estructuras Territoriales</t>
  </si>
  <si>
    <t>CAD</t>
  </si>
  <si>
    <t>A</t>
  </si>
  <si>
    <t>0</t>
  </si>
  <si>
    <t>FECHA SALIDA</t>
  </si>
  <si>
    <t>ACTIVO</t>
  </si>
  <si>
    <t>ACTIVO/JUBILADO</t>
  </si>
  <si>
    <t>ACTIVO/FALLECIDO</t>
  </si>
  <si>
    <t>Academico 13</t>
  </si>
  <si>
    <t>Academico 14</t>
  </si>
  <si>
    <t>Academico 15</t>
  </si>
  <si>
    <t>Academico 16</t>
  </si>
  <si>
    <t>Academico 17</t>
  </si>
  <si>
    <t xml:space="preserve">ESTA </t>
  </si>
  <si>
    <t>ESTA</t>
  </si>
  <si>
    <t>GUERRERO REYES MARIA DE LOURDES</t>
  </si>
  <si>
    <t>CIENCIAS Y ARTES PARA EL DISEÑO</t>
  </si>
  <si>
    <t>TEORÍA Y ANÁLISIS</t>
  </si>
  <si>
    <t>No</t>
  </si>
  <si>
    <t>TIEMPO PARCIAL</t>
  </si>
  <si>
    <t>INDETERMINADO</t>
  </si>
  <si>
    <t>VITE PEREZ MIGUEL ANGEL</t>
  </si>
  <si>
    <t>Nombre del Autor</t>
  </si>
  <si>
    <t xml:space="preserve">Observaciones </t>
  </si>
  <si>
    <t>RUIZ VELAZCO SANCHEZ JAVIER</t>
  </si>
  <si>
    <t>Javier Ruíz Velasco Sánchez</t>
  </si>
  <si>
    <t>Material didáctico de apoyo a módulos de la licenciatura de Planeación Terrtorial y Arquitectura</t>
  </si>
  <si>
    <t>https://academicos-inf.xoc.uam.mx/descargaProbatoriosSIA_SITPA.php?q=1_1_3_2-28488-20241216102606-b14492cca4bf96966d71.pdf</t>
  </si>
  <si>
    <t>AGUILAR MENDEZ FERNANDO ANTONIO</t>
  </si>
  <si>
    <t>https://academicos-inf.xoc.uam.mx/descargaProbatoriosSIA_SITPA.php?q=1_1_3_3-10413-20241218120143-5ab26bd31f6e902be82d.pdf</t>
  </si>
  <si>
    <t>https://academicos-inf.xoc.uam.mx/descargaProbatoriosSIA_SITPA.php?q=1_1_3_3-10413-20241218120130-c56a3f21188bfabdd9f9.pdf</t>
  </si>
  <si>
    <t>https://academicos-inf.xoc.uam.mx/descargaProbatoriosSIA_SITPA.php?q=1_1_3_3-10413-20241218120105-d5362084fef2faf69f5a.pdf</t>
  </si>
  <si>
    <t>https://academicos-inf.xoc.uam.mx/descargaProbatoriosSIA_SITPA.php?q=1_1_3_3-10413-20241218120051-f8a8109c448e6997bb15.pdf</t>
  </si>
  <si>
    <t>https://academicos-inf.xoc.uam.mx/descargaProbatoriosSIA_SITPA.php?q=1_1_3_3-10413-20241218120032-1fa6b9e6106c83e9a92c.pdf</t>
  </si>
  <si>
    <t>11/12/2024</t>
  </si>
  <si>
    <t>https://academicos-inf.xoc.uam.mx/descargaProbatoriosSIA_SITPA.php?q=1_1_3_3-10413-20241218120020-dc106adbc72d48668e18.pdf</t>
  </si>
  <si>
    <t>https://academicos-inf.xoc.uam.mx/descargaProbatoriosSIA_SITPA.php?q=1_1_3_3-10413-20241218120000-5a199e81e6ffa191952a.pdf</t>
  </si>
  <si>
    <t>revisar la colectivdad y e puntaje</t>
  </si>
  <si>
    <t>Nombre del documental</t>
  </si>
  <si>
    <t>Tipo de documental</t>
  </si>
  <si>
    <t xml:space="preserve">Duración </t>
  </si>
  <si>
    <t>Casa Editorial</t>
  </si>
  <si>
    <t>Fecha Aceptación</t>
  </si>
  <si>
    <t>Fecha Publicación</t>
  </si>
  <si>
    <t>Lik al archivo Adjunto</t>
  </si>
  <si>
    <t>Mtro. Javier Ruíz Velasco Sánchez 
Mtro. Fernando Antonio Agular Mendez
Mtro. Manuel Montaño Pedraza 
Mtro. Roberto Rojas Noguez</t>
  </si>
  <si>
    <t>Producto con caracter interdisciplinario para las licenciaturas en Planeación Territorial y Arquitectura</t>
  </si>
  <si>
    <t>Diaporama: Proyecto Urbano Arquitectónico Central de Autobuses Urbanos-Olinia Tolan -Tula de Allende</t>
  </si>
  <si>
    <t>https://academicos-inf.xoc.uam.mx/descargaProbatoriosSIA_SITPA.php?q=1_1_3_6-28488-20241218091909-36e46378348db50f406e.pdf</t>
  </si>
  <si>
    <t>Mtro. Javier Ruíz Velasco Sánchez 
Mtro. Roberto Rojas Noguez 
Mtro. Manuel Montaño Pedraza
Mtro. Fernando Antonio Aguilar Mendez</t>
  </si>
  <si>
    <t xml:space="preserve">Diaporama: Proyecto Urbano Arquitectónico - Cementerio </t>
  </si>
  <si>
    <t>https://academicos-inf.xoc.uam.mx/descargaProbatoriosSIA_SITPA.php?q=1_1_3_6-28488-20241218092045-8f8010f6d8d306815222.pdf</t>
  </si>
  <si>
    <t xml:space="preserve">Mtro. Javier Ruiz Velasco Sánchez
Mtro. Roberto Rojas Noguez
Mtro. Antonio Aguilar Méndez
Mtro. Manuel Montaño Pedraza </t>
  </si>
  <si>
    <t xml:space="preserve">Diaporama: Perfil territorial </t>
  </si>
  <si>
    <t>https://academicos-inf.xoc.uam.mx/descargaProbatoriosSIA_SITPA.php?q=1_1_3_6-28488-20241218092136-8b8e14c81793cda1538c.pdf</t>
  </si>
  <si>
    <t>Diaporama: Movimientos sociales y representación política</t>
  </si>
  <si>
    <t>https://academicos-inf.xoc.uam.mx/descargaProbatoriosSIA_SITPA.php?q=1_1_3_6-28488-20241218092223-18d938aed97336cfdc07.pdf</t>
  </si>
  <si>
    <t>Diaporama: Definición de conceptos</t>
  </si>
  <si>
    <t>https://academicos-inf.xoc.uam.mx/descargaProbatoriosSIA_SITPA.php?q=1_1_3_6-28488-20241218092316-8db9d70c4a2e2aee618e.pdf</t>
  </si>
  <si>
    <t>Diaporama: Comercio y abasto</t>
  </si>
  <si>
    <t>https://academicos-inf.xoc.uam.mx/descargaProbatoriosSIA_SITPA.php?q=1_1_3_6-28488-20241218092338-4e9255910c1a1e2d850a.pdf</t>
  </si>
  <si>
    <t>Diaporama: Alineación de políticas</t>
  </si>
  <si>
    <t>https://academicos-inf.xoc.uam.mx/descargaProbatoriosSIA_SITPA.php?q=1_1_3_6-28488-20241218092402-9b86df5c0ae60599f946.pdf</t>
  </si>
  <si>
    <t>Colaboradores</t>
  </si>
  <si>
    <t>Plataforma</t>
  </si>
  <si>
    <t>Módulo</t>
  </si>
  <si>
    <t>Contenidos</t>
  </si>
  <si>
    <t>Tema Notas</t>
  </si>
  <si>
    <t>Fecha de desarrollo</t>
  </si>
  <si>
    <t>Link del archivo adjunto</t>
  </si>
  <si>
    <t>NAVARRO BENITEZ BERNARDO</t>
  </si>
  <si>
    <t>Classroom</t>
  </si>
  <si>
    <t xml:space="preserve">Módulo IX. Estructura Territorial </t>
  </si>
  <si>
    <t>15/07/2024</t>
  </si>
  <si>
    <t xml:space="preserve">APOYO INFRAESTRUCTURA Y TRANSPORTE DE LA LICENCIATURA EN PLANEACIÓN
TERRITORIAL.
Código de la clase hhq3m5t
</t>
  </si>
  <si>
    <t>https://academicos-inf.xoc.uam.mx/descargaProbatoriosSIA_SITPA.php?q=1_1_3_12-9794-20241216130559-adffa348e30742bd7222.pdf</t>
  </si>
  <si>
    <t xml:space="preserve">Módulo VIII. Territorios para la reproducción de la población </t>
  </si>
  <si>
    <t>05/03/2024</t>
  </si>
  <si>
    <t xml:space="preserve">APOYO EQUIPAMIENTO Y TRANSPORTE DE LA LICENCIATURA EN PLANEACIÓN
TERRITORIAL. 
Código de la clase 7bm4ulk
</t>
  </si>
  <si>
    <t>https://academicos-inf.xoc.uam.mx/descargaProbatoriosSIA_SITPA.php?q=1_1_3_12-9794-20241216130609-72b4d943ff4ac3146ee8.pdf</t>
  </si>
  <si>
    <t>Módulo VII. Territorios para la reproducción, intercambio y circulación de bienes y servicios.</t>
  </si>
  <si>
    <t>13/11/2023</t>
  </si>
  <si>
    <t xml:space="preserve">APOYO TRANSPORTE Y SERVICIOS URBANOS DE LA LICENCIATURA EN PLANEACIÓN
TERRITORIAL.
Código de la clase zkad3lw
</t>
  </si>
  <si>
    <t>https://academicos-inf.xoc.uam.mx/descargaProbatoriosSIA_SITPA.php?q=1_1_3_12-9794-20241216130623-e61bb5f0ad48aef4a0b8.pdf</t>
  </si>
  <si>
    <t>revisar colectividad</t>
  </si>
  <si>
    <t>MONOGRAFIAS DE LA EXPANSIÓN TERRITORIAL DE LAS CIUDADES CAPITALES ESTATALES DE MÉXICO</t>
  </si>
  <si>
    <t>100%</t>
  </si>
  <si>
    <t>CONCLUSIONES DEL PROYECTO ACEPTADAS POR CONSEJO DIVISIONAL DE CIENCIAS Y ARTES PARA EL DISEÑO. 16 DE AGOSTO DE 2024</t>
  </si>
  <si>
    <t>1383 - Monografías de la expansión territorial de las capitales estatales de México</t>
  </si>
  <si>
    <t>GOMEZ CRUZ MARIA DE JESUS</t>
  </si>
  <si>
    <t>PROYECTO COLECTIVO PARA EL DESARROLLO E IMPLEMENTACION DE UN SISTEMA DE INFORMACION GEOGRAFICO PARA EL LABORATORIO DE PLANEACION TERRITORIAL</t>
  </si>
  <si>
    <t>75%</t>
  </si>
  <si>
    <t>SANDRA LUZ BACELIS ROLDAN; ABRAHAM AGUIRRE ACOSTA</t>
  </si>
  <si>
    <t>PRIMER REPORTE DE INVESTIGACION 2024</t>
  </si>
  <si>
    <t>1607 - Proyecto colectivo para el diseño e implementación de un sistema de Información Geográfica para el laboratorio de Tecnologías de la información geográfica de planeación territorial.</t>
  </si>
  <si>
    <t>La movilidad actual, la penetración de la automotriz china en el mercado mexicano</t>
  </si>
  <si>
    <t>1696 - Políticas de transporte, movilidad y nuevas tecnologías en la zona metropolitana de la Ciudad de México</t>
  </si>
  <si>
    <t>https://academicos-inf.xoc.uam.mx/descargaProbatoriosSIA_SITPA.php?q=1_2_1_1-9794-20250325141551-fc863beb06d35efa9d10.pdf</t>
  </si>
  <si>
    <t xml:space="preserve">Políticas de transporte y movilidad recientes en la Ciudad de México
</t>
  </si>
  <si>
    <t>https://academicos-inf.xoc.uam.mx/descargaProbatoriosSIA_SITPA.php?q=1_2_1_1-9794-20250325141514-071791cdb526c37cae07.pdf</t>
  </si>
  <si>
    <t>Teoría y construcción del concepto urbano arquitectónico como estrategia didáctica del sistema modular. Caso específico UAM-X, División CyAD carrera arquitectura, siglo XXI</t>
  </si>
  <si>
    <t>0%</t>
  </si>
  <si>
    <t>https://academicos-inf.xoc.uam.mx/descargaProbatoriosSIA_SITPA.php?q=1_2_1_1-28488-20241216103340-59bf3dfc9119b4a42bd1.pdf</t>
  </si>
  <si>
    <t>PRADILLA COBOS EMILIO</t>
  </si>
  <si>
    <t>Las metrópoli8s latinoamericanas. Generalidades y particularidades, homogeneidadse y heterogeneidades.</t>
  </si>
  <si>
    <t>No aplica</t>
  </si>
  <si>
    <t>1495 - Las metrópolis neoliberales latinoamericanas. Generalidades y particularidades, homogeneidades y heterogeneidades</t>
  </si>
  <si>
    <t>https://academicos-inf.xoc.uam.mx/descargaProbatoriosSIA_SITPA.php?q=1_2_1_1-3495-20241209173151-006bc234561b76486c5b.pdf</t>
  </si>
  <si>
    <t>QUIROZ IBARRA ANA RUTH</t>
  </si>
  <si>
    <t>?Soberanía alimentaria: Sistema agroalimentario sostenible para la Ciudad de México?
CASA-UAM Centro articulador para la sostenibilidad alimentaria</t>
  </si>
  <si>
    <t>25%</t>
  </si>
  <si>
    <t>Dra. Mariela Hada Fuentes Ponce
Dr. Pável Moreno Espíndola, MC Luis Manuel Rodríguez Sánchez
Dr. Luis Ortiz Hernández
Dra. Diana Carolina Franco Vásquez
M. en C. Alonso Gutiérrez Navarro
Dr. Germán Mendoza Martínez
Dr. Ismael Martínez Cortés</t>
  </si>
  <si>
    <t>Soberanía alimentaria: Sistema agroalimentario sostenible para la Ciudad de México
CASA-UAM Centro articulador para la sostenibilidad alimentaria</t>
  </si>
  <si>
    <t xml:space="preserve">El Centro articulador para la sostenibilidad alimentaria- (CASA-UAM) busca integrar conocimientos y experiencias para desarrollar sistemas de alimentación sostenible, basándose en la planificación de la producción agropecuaria en el suelo de conservación de la Ciudad de México. Además, se enfocará evaluar la calidad de los alimentos y aplicar técnicas sencillas para conservar productos y aprovechar subproductos y residuos. CASA-UAM será un espacio de colaboración, capacitación y educación donde participaran instituciones educativas, de investigación, gubernamentales y productores agrícolas.
Proyecto academico y de investigación donde se involucran las 5 unidades académicas 
</t>
  </si>
  <si>
    <t>https://academicos-inf.xoc.uam.mx/descargaProbatoriosSIA_SITPA.php?q=1_2_1_1-35671-20241127215354-3745903692eec79f0071.zip</t>
  </si>
  <si>
    <t>RAMIREZ VELAZQUEZ BLANCA REBECA</t>
  </si>
  <si>
    <t xml:space="preserve">Sistema de centralidades como formas urbanas </t>
  </si>
  <si>
    <t xml:space="preserve">Carreon Fernando, Patricia Ramírez Kuri et al. </t>
  </si>
  <si>
    <t xml:space="preserve">español </t>
  </si>
  <si>
    <t>12/07/2024</t>
  </si>
  <si>
    <t>20/12/2024</t>
  </si>
  <si>
    <t xml:space="preserve">El libro se titula: Teorías y Políticas de la Ciudad Contemporánea, 
Esta en proceso de concluir su edición. </t>
  </si>
  <si>
    <t>1698 - La representación en los estudios territoriales: formas y alcances</t>
  </si>
  <si>
    <t>https://academicos-inf.xoc.uam.mx/descargaProbatoriosSIA_SITPA.php?q=1_2_1_3-17997-20241203154229-76802102197065e41bb5.pdf</t>
  </si>
  <si>
    <t xml:space="preserve">Las trayectorias de movilidad social y urbana: </t>
  </si>
  <si>
    <t xml:space="preserve">academicos en Cuernavaca, Moelos Mexico </t>
  </si>
  <si>
    <t xml:space="preserve">Cadernos Métropole </t>
  </si>
  <si>
    <t xml:space="preserve">Español </t>
  </si>
  <si>
    <t>17/01/2024</t>
  </si>
  <si>
    <t>14/08/2024</t>
  </si>
  <si>
    <t>http://dx.doi.org/10.1590/2236-9996.2024-6010</t>
  </si>
  <si>
    <t>s/d</t>
  </si>
  <si>
    <t>https://academicos-inf.xoc.uam.mx/descargaProbatoriosSIA_SITPA.php?q=1_2_1_3-17997-20241203151718-bdafc469aecc16624e68.pdf</t>
  </si>
  <si>
    <t>América Latina: territorios en transformación</t>
  </si>
  <si>
    <t>Lisett Márquez López</t>
  </si>
  <si>
    <t>Ciudadanías</t>
  </si>
  <si>
    <t>30/05/2024</t>
  </si>
  <si>
    <t>30/07/2024</t>
  </si>
  <si>
    <t>desconocido</t>
  </si>
  <si>
    <t>2545-7977</t>
  </si>
  <si>
    <t>electronica</t>
  </si>
  <si>
    <t>https://academicos-inf.xoc.uam.mx/descargaProbatoriosSIA_SITPA.php?q=1_2_1_3-3495-20241209173505-f312445b93bca49ce724.pdf</t>
  </si>
  <si>
    <t>MARQUEZ LOPEZ LISETT</t>
  </si>
  <si>
    <t>Emilio Pradilla Cobos</t>
  </si>
  <si>
    <t>Ciudadanías. Revista de políticas sociales urbanas</t>
  </si>
  <si>
    <t>02/02/2024</t>
  </si>
  <si>
    <t>ISSN 2545-7977</t>
  </si>
  <si>
    <t>1658 - La reconstrucción del corredor urbano. Paseo de la Reforma 2000-2020</t>
  </si>
  <si>
    <t>https://academicos-inf.xoc.uam.mx/descargaProbatoriosSIA_SITPA.php?q=1_2_1_3-24539-20241212184858-f56e2e2157c8a1f75a48.pdf</t>
  </si>
  <si>
    <t>Nuevos enfoques teórico metodológicos para comprender las transformaciones en la
movilidad urbana</t>
  </si>
  <si>
    <t>Sandra Luz Bacelis Roldán</t>
  </si>
  <si>
    <t>Diseño y Sociedad</t>
  </si>
  <si>
    <t>06/08/2023</t>
  </si>
  <si>
    <t>16/12/2024</t>
  </si>
  <si>
    <t>https://academicos-inf.xoc.uam.mx/descargaProbatoriosSIA_SITPA.php?q=1_2_1_3-9794-20250325140931-e613e055ef3f4b128ee5.zip</t>
  </si>
  <si>
    <t>El espacio cotidiano desigual de un proceso de diseño en casa</t>
  </si>
  <si>
    <t>Cony Brunhilde Saenger Elisa Lugo y Adiana Gutierr</t>
  </si>
  <si>
    <t xml:space="preserve">Efectos colaterales en la vida cotidiana de las personas a partir de la pandémia de COVID 19 </t>
  </si>
  <si>
    <t>16/08/2023</t>
  </si>
  <si>
    <t>12/11/2024</t>
  </si>
  <si>
    <t>ISBN: 978-607-8789-93-1</t>
  </si>
  <si>
    <t xml:space="preserve">Publicado por edición Navarra y Asociaciónismo de Ciencias Sociales y Humanidades de Morelos. </t>
  </si>
  <si>
    <t>https://academicos-inf.xoc.uam.mx/descargaProbatoriosSIA_SITPA.php?q=1_2_1_3-17997-20241203153233-c9ec8274547096d0fe8d.pdf</t>
  </si>
  <si>
    <t xml:space="preserve">Continuación de una tarea necesaria: los debates en debate </t>
  </si>
  <si>
    <t xml:space="preserve">En Sintesis </t>
  </si>
  <si>
    <t>español</t>
  </si>
  <si>
    <t>10/01/2024</t>
  </si>
  <si>
    <t>11/06/2024</t>
  </si>
  <si>
    <t>16651294</t>
  </si>
  <si>
    <t>semestral</t>
  </si>
  <si>
    <t>https://academicos-inf.xoc.uam.mx/descargaProbatoriosSIA_SITPA.php?q=1_2_1_3-17997-20241203152406-50a26222a8241fe68cae.pdf</t>
  </si>
  <si>
    <t>A propósito del Destierro y la Memoria, trayectorias de familias judías piamontesas</t>
  </si>
  <si>
    <t xml:space="preserve">Libro de Liliana Lopez Levi </t>
  </si>
  <si>
    <t xml:space="preserve">Investigaciones Geográfícas </t>
  </si>
  <si>
    <t>08/10/2024</t>
  </si>
  <si>
    <t>05/12/2024</t>
  </si>
  <si>
    <t>htpps//doi.org/10.14350/rig</t>
  </si>
  <si>
    <t>2448-7279</t>
  </si>
  <si>
    <t>https://academicos-inf.xoc.uam.mx/descargaProbatoriosSIA_SITPA.php?q=1_2_1_3-17997-20241203153820-91f28a4fe84e78f84dba.pdf</t>
  </si>
  <si>
    <t>PINO HIDALGO RICARDO ADALBERTO</t>
  </si>
  <si>
    <t>Las paradojas de la planeación como preámbulo a sus inconsistencias, problemáticas y alternativas</t>
  </si>
  <si>
    <t>Prólogo</t>
  </si>
  <si>
    <t>LA PLANEACIÓN EN LA CIUDAD DE MÉXICO
Inconsistencias, problemáticas y alternativas desde el enfoque de los derechos humanos</t>
  </si>
  <si>
    <t>14/10/2024</t>
  </si>
  <si>
    <t>19/11/2024</t>
  </si>
  <si>
    <t>10.24275/uama.5916.10754</t>
  </si>
  <si>
    <t>978-607-28-3268-8</t>
  </si>
  <si>
    <t>En Libro colectivo: La Planeación en la Ciudad de México. Inconsistencias, problemáticas y alternativas desde el enfoque de los derechos humanos</t>
  </si>
  <si>
    <t>https://academicos-inf.xoc.uam.mx/descargaProbatoriosSIA_SITPA.php?q=1_2_1_3-23478-20241216111528-3d64d1158b513075de51.pdf</t>
  </si>
  <si>
    <t>La auto-motorización de la Ciudad de México y los megaproyectos viales</t>
  </si>
  <si>
    <t>Libro: Megaproyectos e intervenciones urbanas en la ZMVM Perspectivas y abordajes interdisciplinarios</t>
  </si>
  <si>
    <t>04/12/2023</t>
  </si>
  <si>
    <t>pendiente</t>
  </si>
  <si>
    <t>500</t>
  </si>
  <si>
    <t>Margarita Pérez Negrete, Jesús Carlos Morales Guzmán, Iván Azuara Monter y Muna Makhlouf De la Garza (coords.)</t>
  </si>
  <si>
    <t>1493 - Movilidad no motorizada en el Valle de México: historia, ecología y territorio</t>
  </si>
  <si>
    <t>https://academicos-inf.xoc.uam.mx/descargaProbatoriosSIA_SITPA.php?q=1_2_1_3-23478-20250404185703-72481144a03944f8bc39.pdf</t>
  </si>
  <si>
    <t>Una ciudad mercamtilizada</t>
  </si>
  <si>
    <t>en Lucía Álvarez y V9ctir Delgadillo (coordinadores), 2024, La ciudad y la planeación democrática. Desafíos para la construcción de la ciudad incluyente, Ciudad de México, UACM y IPDA, Gobierno de la Ciudad de México.</t>
  </si>
  <si>
    <t>978-607-8938-84-8</t>
  </si>
  <si>
    <t>electrónico</t>
  </si>
  <si>
    <t>https://academicos-inf.xoc.uam.mx/descargaProbatoriosSIA_SITPA.php?q=1_2_1_3-3495-20241209173349-52539b09ce422e2a3bcc.pdf</t>
  </si>
  <si>
    <t>Prólogo a la reedición</t>
  </si>
  <si>
    <t>Emilio Pradilla Cobos, 2024, Contribución a la crítica de la "teoría" urbana. Del "espacio" a la "crisis urbana",Ciudad de México: Universidad Autónoma Metropolitana, Xochimilco.</t>
  </si>
  <si>
    <t>01/08/2023</t>
  </si>
  <si>
    <t>20/11/2024</t>
  </si>
  <si>
    <t>Desconocido</t>
  </si>
  <si>
    <t>https://academicos-inf.xoc.uam.mx/descargaProbatoriosSIA_SITPA.php?q=1_2_1_3-3495-20241209173259-b2f7c4530429b2e64fcd.pdf</t>
  </si>
  <si>
    <t>Conversión y apropiación cultural del patrimonio ferrocarrilero en Cuautla</t>
  </si>
  <si>
    <t>Diana Barcelata Eguiarte</t>
  </si>
  <si>
    <t>Patrimonio Inmobiliario y Territorio: Conservación y uso social</t>
  </si>
  <si>
    <t>02/12/2024</t>
  </si>
  <si>
    <t>978-670-28-3240-4</t>
  </si>
  <si>
    <t>550</t>
  </si>
  <si>
    <t>En Libro colectivo: Patrimonio Inmobiliario y Territorio: Conservación y uso social</t>
  </si>
  <si>
    <t>https://academicos-inf.xoc.uam.mx/descargaProbatoriosSIA_SITPA.php?q=1_2_1_3-23478-20241216100247-8d7bfa9f1d9c3e1cd430.pdf</t>
  </si>
  <si>
    <t>Los pueblos originarios en la Ciudad de México</t>
  </si>
  <si>
    <t>Una multiplicidad de injusticias sociales, espaciales y mabientales</t>
  </si>
  <si>
    <t>SCRIPTA NOVA. REVISTA ELECTRÓNICA DE GEOGRAFÍA Y CIENCIAS SOCIALES</t>
  </si>
  <si>
    <t>ESPAÑOL</t>
  </si>
  <si>
    <t>30/04/2024</t>
  </si>
  <si>
    <t>30/06/2024</t>
  </si>
  <si>
    <t>10.1344/sn2024.28.42123</t>
  </si>
  <si>
    <t>1138-97</t>
  </si>
  <si>
    <t>ELECTRÓNICO</t>
  </si>
  <si>
    <t>En Revista: SCRIPTA NOVA. REVISTA ELECTRÓNICA DE GEOGRAFÍA Y CIENCIAS SOCIALES</t>
  </si>
  <si>
    <t>https://academicos-inf.xoc.uam.mx/descargaProbatoriosSIA_SITPA.php?q=1_2_1_3-23478-20241216094649-134fc6d2d1c5814a7f87.pdf</t>
  </si>
  <si>
    <t>Sistema modular, vigencia después del retorno presencial</t>
  </si>
  <si>
    <t>Jaell Durán Herrera</t>
  </si>
  <si>
    <t>Temas emergentes en la educación superior: diálogos y reflexiones</t>
  </si>
  <si>
    <t>10/06/2024</t>
  </si>
  <si>
    <t>01/10/2024</t>
  </si>
  <si>
    <t>978-607-6992-61-6</t>
  </si>
  <si>
    <t>https://academicos-inf.xoc.uam.mx/descargaProbatoriosSIA_SITPA.php?q=1_2_1_3-35671-20241124174050-ecf175ac70b0da92e17e.zip</t>
  </si>
  <si>
    <t xml:space="preserve">40 anos de teoria y de critica. </t>
  </si>
  <si>
    <t>URBSS</t>
  </si>
  <si>
    <t>espanol</t>
  </si>
  <si>
    <t>27/11/2024</t>
  </si>
  <si>
    <t>ISSN: 2014-2714</t>
  </si>
  <si>
    <t xml:space="preserve">virtual </t>
  </si>
  <si>
    <t>https://academicos-inf.xoc.uam.mx/descargaProbatoriosSIA_SITPA.php?q=1_2_1_3-17997-20241205082240-c059fa1f2a5848921b14.pdf</t>
  </si>
  <si>
    <t>El desarrollo territorial desigual en América Latina</t>
  </si>
  <si>
    <t>Emilio Pradilla Cobos, Lisett Márquez y Mercedes Castillo de Herrera</t>
  </si>
  <si>
    <t>480</t>
  </si>
  <si>
    <t>10/07/2023</t>
  </si>
  <si>
    <t>16/09/2024</t>
  </si>
  <si>
    <t>Libro electrónico</t>
  </si>
  <si>
    <t>978-607-28-3183-4</t>
  </si>
  <si>
    <t>https://academicos-inf.xoc.uam.mx/descargaProbatoriosSIA_SITPA.php?q=1_2_1_4-24539-20241212192754-45f2fe11defc35206f21.pdf</t>
  </si>
  <si>
    <t>Contribución a la crítica de la "teoría urbana!". Del "espacio" a la "crisis urbana"</t>
  </si>
  <si>
    <t>No apllica</t>
  </si>
  <si>
    <t>886</t>
  </si>
  <si>
    <t>03/05/2024</t>
  </si>
  <si>
    <t>22/11/2024</t>
  </si>
  <si>
    <t>uno</t>
  </si>
  <si>
    <t>eelectrónico</t>
  </si>
  <si>
    <t>Universidad Autónoma Metropolitana, Unidad Xochimilco</t>
  </si>
  <si>
    <t>Segunda</t>
  </si>
  <si>
    <t>https://academicos-inf.xoc.uam.mx/descargaProbatoriosSIA_SITPA.php?q=1_2_1_4-3495-20241209173605-150a4e564a5672620d21.pdf</t>
  </si>
  <si>
    <t>no aplica</t>
  </si>
  <si>
    <t>Lisett Márquez López; Mercedes Castillo de Herrera</t>
  </si>
  <si>
    <t>electrínico</t>
  </si>
  <si>
    <t>electrónica</t>
  </si>
  <si>
    <t>+aa+</t>
  </si>
  <si>
    <t>https://academicos-inf.xoc.uam.mx/descargaProbatoriosSIA_SITPA.php?q=1_2_1_4-3495-20241209173722-1b78b6feb0f491695bd9.pdf</t>
  </si>
  <si>
    <t>Presentación del libro Contribución a la crítica de la "teoría urbana": Del
"espacio" a la "crisis..</t>
  </si>
  <si>
    <t xml:space="preserve">Dr. Bernardo Navarro Benítez </t>
  </si>
  <si>
    <t>Auditorio Jesús Virchez</t>
  </si>
  <si>
    <t xml:space="preserve">UAM-Xochimilco </t>
  </si>
  <si>
    <t xml:space="preserve">México </t>
  </si>
  <si>
    <t>https://academicos-inf.xoc.uam.mx/descargaProbatoriosSIA_SITPA.php?q=1_2_1_7-9794-20250325142625-5fac78eeda954c111b1b.zip</t>
  </si>
  <si>
    <t>Los pueblos originarios de la Ciudad de México</t>
  </si>
  <si>
    <t>La justicia espacial en América Latina</t>
  </si>
  <si>
    <t>06/11/2024</t>
  </si>
  <si>
    <t>Ricardo A. Pino Hidalgo</t>
  </si>
  <si>
    <t>Centro de Estudios Ñuble, Universidad del Bio Bio</t>
  </si>
  <si>
    <t xml:space="preserve">Universidad del Bio Bio, </t>
  </si>
  <si>
    <t>Argentina</t>
  </si>
  <si>
    <t>Universidad del Bio Bio</t>
  </si>
  <si>
    <t>https://academicos-inf.xoc.uam.mx/descargaProbatoriosSIA_SITPA.php?q=1_2_1_7-23478-20241219000059-1c4dc1f17f4e00f10000.pdf</t>
  </si>
  <si>
    <t>Ecología urbana de un humedal: impactos socioterritoriales ante la imposición de un puente vehicular en Xochimilco</t>
  </si>
  <si>
    <t>V Congreso Latinoamericano de Ecología Política</t>
  </si>
  <si>
    <t>Martha A. Olivares Díaz</t>
  </si>
  <si>
    <t>Universidad Autónoma de la Ciudad de México</t>
  </si>
  <si>
    <t>Universidad de Antioquia, UACM, UNAM. UAM</t>
  </si>
  <si>
    <t>https://academicos-inf.xoc.uam.mx/descargaProbatoriosSIA_SITPA.php?q=1_2_1_7-23478-20241218213606-1ec3d2e3df798d8b670d.pdf</t>
  </si>
  <si>
    <t>Movilidades y su impacto en las metrópolis</t>
  </si>
  <si>
    <t>Seminario Permanente Interinstitucional sobre Dinámicas socio ambientales y regulaciones territoriales en las metrópolis</t>
  </si>
  <si>
    <t>27/02/2024</t>
  </si>
  <si>
    <t>CIESAS, UACM, UAM, UNAM</t>
  </si>
  <si>
    <t>https://academicos-inf.xoc.uam.mx/descargaProbatoriosSIA_SITPA.php?q=1_2_1_7-23478-20241218211840-3555d63a753300463ede.pdf</t>
  </si>
  <si>
    <t>Movilidades urbanas en la reconfiguración de la Ciudad de México de mediados del siglo XX</t>
  </si>
  <si>
    <t>Seminario Permanente de Teorías y Análisis de los Diseños</t>
  </si>
  <si>
    <t>23/07/2024</t>
  </si>
  <si>
    <t>Universidad Autónoma Metropolitana Xochimilco</t>
  </si>
  <si>
    <t>https://academicos-inf.xoc.uam.mx/descargaProbatoriosSIA_SITPA.php?q=1_2_1_7-23478-20241218211202-69c27ab48770d175f2d1.pdf</t>
  </si>
  <si>
    <t>Historia en blanco y negro del ciclismo popular</t>
  </si>
  <si>
    <t>Foro de Historia Urbana Mexicana</t>
  </si>
  <si>
    <t>07/06/2024</t>
  </si>
  <si>
    <t>Universidad Iberoamericana Santa Fe, Ciudad de México</t>
  </si>
  <si>
    <t>Universidad Iberoamericana</t>
  </si>
  <si>
    <t>https://academicos-inf.xoc.uam.mx/descargaProbatoriosSIA_SITPA.php?q=1_2_1_7-23478-20241218210652-9fd137342d3ee392e300.pdf</t>
  </si>
  <si>
    <t>Historia Urbana y Fotografía: una aproximación desde los orígenes del ciclismo urbano en la Ciudad de México</t>
  </si>
  <si>
    <t>6° Congreso Internacional de Planificación y Estudios Urbanos</t>
  </si>
  <si>
    <t>27/09/2024</t>
  </si>
  <si>
    <t>Ciudad Juárez, Chihuahua</t>
  </si>
  <si>
    <t>Universidad Autónoma de Ciudad Juárez</t>
  </si>
  <si>
    <t>UACJ</t>
  </si>
  <si>
    <t>https://academicos-inf.xoc.uam.mx/descargaProbatoriosSIA_SITPA.php?q=1_2_1_7-23478-20241217102659-a923bf8793d4026c635d.pdf</t>
  </si>
  <si>
    <t>MOVILIDAD Y AUTOMOTORIZACIÓN EN LA CIUDAD DE MÉXICO</t>
  </si>
  <si>
    <t>CURSO SITUACIÓN AMBIENTAL EN LA CIUDAD DE MÉXICO</t>
  </si>
  <si>
    <t>03/08/2024</t>
  </si>
  <si>
    <t>RICRADO A. PINO HIDALGO</t>
  </si>
  <si>
    <t>UNIDAD HABITACIONAL TLATELOLCO</t>
  </si>
  <si>
    <t>FRENTE EN DEFENSA DE LOS DERECHOS DE LOS PUEBLOS Y BARRIOS ORIGINARIOS DE LA CUENCA DEL ANÁHUAC</t>
  </si>
  <si>
    <t>FDDPBOCA</t>
  </si>
  <si>
    <t>https://academicos-inf.xoc.uam.mx/descargaProbatoriosSIA_SITPA.php?q=1_2_1_7-23478-20241217085954-82165c02469f0aa9dbf7.pdf</t>
  </si>
  <si>
    <t>Trayectorias académicas a 50 años de la fundación de la UAM. Reflexiones y balances desde las funciones sustantivas de la Universidad.</t>
  </si>
  <si>
    <t>19/08/2024</t>
  </si>
  <si>
    <t>UAM-X</t>
  </si>
  <si>
    <t>https://academicos-inf.xoc.uam.mx/descargaProbatoriosSIA_SITPA.php?q=1_2_1_7-16358-20241216131328-e7583687658f609252cb.pdf</t>
  </si>
  <si>
    <t>Paradigmas contemporáneos de la enseñanza del diseño. Lo psicológico y lo pedagógico.</t>
  </si>
  <si>
    <t>50 años de enseñanza del diseño en el sistema modular. Balance y perspectivas</t>
  </si>
  <si>
    <t>13/08/2024</t>
  </si>
  <si>
    <t>María de Jesús Gómez Cruz</t>
  </si>
  <si>
    <t>https://academicos-inf.xoc.uam.mx/descargaProbatoriosSIA_SITPA.php?q=1_2_1_7-16358-20241216130338-bc645bd56d19493eb301.pdf</t>
  </si>
  <si>
    <t>Herramientas tecnológicas en el proceso de aprendizaje de la licenciatura en Planeación Territorial</t>
  </si>
  <si>
    <t>Seminario Permanente Teoría y Análisis de los Diseños 2024</t>
  </si>
  <si>
    <t>24/07/2024</t>
  </si>
  <si>
    <t>María de Jesús Gómez Cruz, Abraham Aguirre Acosta, Sandra Luz Bacelis Roldán.</t>
  </si>
  <si>
    <t>https://academicos-inf.xoc.uam.mx/descargaProbatoriosSIA_SITPA.php?q=1_2_1_7-16358-20241216123143-48aa12c34b74d999af46.pdf</t>
  </si>
  <si>
    <t>1. Desarrollo Institucional 
2. Vialidad y Transporte</t>
  </si>
  <si>
    <t xml:space="preserve">Taller Estudiantil para el Mejoramiento de Canal Nacional y su Entorno Urbano </t>
  </si>
  <si>
    <t>11/03/2024</t>
  </si>
  <si>
    <t xml:space="preserve">Auditorio Tania Larrauri </t>
  </si>
  <si>
    <t>https://academicos-inf.xoc.uam.mx/descargaProbatoriosSIA_SITPA.php?q=1_2_1_7-28488-20241216104205-30a955e4c9050c5e2a9f.pdf</t>
  </si>
  <si>
    <t>Transformaciones en la movilidad, economía y territorio en la etapa actual</t>
  </si>
  <si>
    <t>Foro de las áreas 2024</t>
  </si>
  <si>
    <t>Javier Ruiz Velasco Sánchez</t>
  </si>
  <si>
    <t>Sala de seminarios, UAM-X</t>
  </si>
  <si>
    <t>Departamento de Teoría y Análisis</t>
  </si>
  <si>
    <t>https://academicos-inf.xoc.uam.mx/descargaProbatoriosSIA_SITPA.php?q=1_2_1_7-28488-20241216100740-3f9a1ba0cb1bfd13f382.pdf</t>
  </si>
  <si>
    <t>Reutilización del patrimonio industrial en asentamientos rurales</t>
  </si>
  <si>
    <t>2o. Congreso Internacional de Vivienda Vernácula Mexicana. Medio Ambiente, Asentamiento y Patrimonio</t>
  </si>
  <si>
    <t>14/11/2024</t>
  </si>
  <si>
    <t>José Tapia Blanco y Lisett Márquez López</t>
  </si>
  <si>
    <t>Universidad Autónoma Metropolitana - Xochimilco, Ciudad de México</t>
  </si>
  <si>
    <t>Universidad Autónoma Metropolitana - Xochimilco</t>
  </si>
  <si>
    <t>https://academicos-inf.xoc.uam.mx/descargaProbatoriosSIA_SITPA.php?q=1_2_1_7-24539-20241216210631-dddbf2d72c091dbcca57.pdf</t>
  </si>
  <si>
    <t>Estructura urbana: corredores urbanos terciarios y políticas de vivienda en ciudad de México</t>
  </si>
  <si>
    <t>Seminario Permanente Teorías y Análisis de los Diseños 2024</t>
  </si>
  <si>
    <t>25/07/2024</t>
  </si>
  <si>
    <t>Universidad Autónoma Metropolitana  Xochimilco</t>
  </si>
  <si>
    <t>Departamento de Teoría y Análisis, División de Ciencias y Artes para el Diseño, Universidad Autónoma Metropolitana - Xochimilco</t>
  </si>
  <si>
    <t>https://academicos-inf.xoc.uam.mx/descargaProbatoriosSIA_SITPA.php?q=1_2_1_7-24539-20250401201342-af0ee14d7e2f81aa1ac7.pdf</t>
  </si>
  <si>
    <t>La gentrificación: un concepto a discutir para su uso en los procesos de transformación de las ciudades en México</t>
  </si>
  <si>
    <t>Seminario Internacional de Investigación Procesos de gentrificación y verticalización de la ciudad</t>
  </si>
  <si>
    <t>19/04/2024</t>
  </si>
  <si>
    <t>Guadalajara, Jalisco</t>
  </si>
  <si>
    <t>Universidad de Guadalajara y el Tecnológico de Monterrey</t>
  </si>
  <si>
    <t>https://academicos-inf.xoc.uam.mx/descargaProbatoriosSIA_SITPA.php?q=1_2_1_7-24539-20241214184206-e8f2ca44d0b2c26119fc.pdf</t>
  </si>
  <si>
    <t>El Programa Especial de Regeneración Urbana y Vivienda Incluyente como política en la Ciudad de México</t>
  </si>
  <si>
    <t>XXIV Congreso Nacional "Ciudades Incluyentes" de la Asociación Nacional de Instituciones de la Enseñanza de la Planeación Territorial, el Urbanismo y el Diseño Urbano (ANPUD)</t>
  </si>
  <si>
    <t>20/09/2024</t>
  </si>
  <si>
    <t>Ciudad Juárez, Centro Cultural de las Fronteras</t>
  </si>
  <si>
    <t>Asociación Nacional de Instituciones de la Enseñanza de la Planeación Territorial, el Urbanismo y el Diseño Urbano (ANPUD)</t>
  </si>
  <si>
    <t>https://academicos-inf.xoc.uam.mx/descargaProbatoriosSIA_SITPA.php?q=1_2_1_7-24539-20241214183848-3bb9693408afcc73b5d0.pdf</t>
  </si>
  <si>
    <t>Las formas de producción de la vivienda en la ciudad neoliberal</t>
  </si>
  <si>
    <t>Ciudad neoliberal</t>
  </si>
  <si>
    <t>31/10/2024</t>
  </si>
  <si>
    <t>Conferencia Magistral</t>
  </si>
  <si>
    <t>Universidad Autónoma Metripolitana, Unidad Azcapotzalco</t>
  </si>
  <si>
    <t>Universidad Autónoma Metropolitana, Unidad Azcapotzalco,ÁArea Investigación y conocimiento</t>
  </si>
  <si>
    <t>https://academicos-inf.xoc.uam.mx/descargaProbatoriosSIA_SITPA.php?q=1_2_1_7-3495-20241209173841-1cf7f08b1899bf8b2152.pdf</t>
  </si>
  <si>
    <t xml:space="preserve">Plateamientos Teoricos sobre el territorio </t>
  </si>
  <si>
    <t>Conversatorio Inteddisiciplario, Itinerarnte e Interinstitucional sobre el territorio desde la Geografía Latinoamerica (CIIITGEO)</t>
  </si>
  <si>
    <t xml:space="preserve">Blanca Rebeca Ramírez </t>
  </si>
  <si>
    <t xml:space="preserve">CIGA Morelia, Méxcio, </t>
  </si>
  <si>
    <t xml:space="preserve">CIGA, UNAM, Colelgio de la Frontera y la U de Guadalajara </t>
  </si>
  <si>
    <t xml:space="preserve">Mexico </t>
  </si>
  <si>
    <t>https://academicos-inf.xoc.uam.mx/descargaProbatoriosSIA_SITPA.php?q=1_2_1_7-17997-20241204103504-74520f59f65d96a0bff8.pdf</t>
  </si>
  <si>
    <t xml:space="preserve">40 años de compartir teoría y conocimiento </t>
  </si>
  <si>
    <t xml:space="preserve">Presentación del libro Contribución a la critica de la teoría Urbana: del espacio a la crisis urbana de Emilio Pradilla </t>
  </si>
  <si>
    <t>Cd de México</t>
  </si>
  <si>
    <t>Departamento de. Teoría y Analisis, Progreama Editorial de CyAD, Planeación Territorial y Posgrado en Diseño</t>
  </si>
  <si>
    <t>https://academicos-inf.xoc.uam.mx/descargaProbatoriosSIA_SITPA.php?q=1_2_1_7-17997-20241204101553-8cb857aeb94bb1495a7c.pdf</t>
  </si>
  <si>
    <t xml:space="preserve">Consideraciones teórico-metodológicas para el análisis del campo y las ciudades </t>
  </si>
  <si>
    <t xml:space="preserve">2o seminario interintituciona de la coordinación de Humanidades </t>
  </si>
  <si>
    <t>24/10/2024</t>
  </si>
  <si>
    <t xml:space="preserve">Blanca Rebeca Ramírez 
</t>
  </si>
  <si>
    <t>Coordinación de Humanidades de la UNAM</t>
  </si>
  <si>
    <t>https://academicos-inf.xoc.uam.mx/descargaProbatoriosSIA_SITPA.php?q=1_2_1_7-17997-20241204094332-63f6c1d3fde4d706de67.pdf</t>
  </si>
  <si>
    <t xml:space="preserve">Los debates de los diseños a debate </t>
  </si>
  <si>
    <t xml:space="preserve">Coloquio de los Métodos y las maneras </t>
  </si>
  <si>
    <t xml:space="preserve">Lisset Márquez y Gabriela Gay Hernández </t>
  </si>
  <si>
    <t xml:space="preserve">Cd de México </t>
  </si>
  <si>
    <t xml:space="preserve">Universidad Autónoma Metropolitana-Atzcapotzalco, División de Diseño </t>
  </si>
  <si>
    <t xml:space="preserve">No se quiso integrar el archivo.... pero anexo la presentación </t>
  </si>
  <si>
    <t>https://academicos-inf.xoc.uam.mx/descargaProbatoriosSIA_SITPA.php?q=1_2_1_7-17997-20241204094032-2c27e54d3ea4e7a62e03.pdf</t>
  </si>
  <si>
    <t xml:space="preserve">A propósito del libro Destierro y Memoria. Trayectorias de familiar judías piemontesas de Liliana López Levi </t>
  </si>
  <si>
    <t xml:space="preserve">32a Feria Internacional del libro de Antropologia e Historia </t>
  </si>
  <si>
    <t>Cd de Mexico</t>
  </si>
  <si>
    <t xml:space="preserve">Instituto Nacional de Antropología e Historia, Gobierno de la Ciudad de México, Cultura. </t>
  </si>
  <si>
    <t>https://academicos-inf.xoc.uam.mx/descargaProbatoriosSIA_SITPA.php?q=1_2_1_7-17997-20241204093126-139deaa5ab030241632d.pdf</t>
  </si>
  <si>
    <t xml:space="preserve">Tecnología en la generación de la información para la representación territorial </t>
  </si>
  <si>
    <t xml:space="preserve">Seminario Permanente de Teoría y Análisis </t>
  </si>
  <si>
    <t xml:space="preserve">Cd de Mexico </t>
  </si>
  <si>
    <t>Universidad Autónoma Metropolitana-Xochimilco, Departamento de Teoría y Análisis</t>
  </si>
  <si>
    <t>https://academicos-inf.xoc.uam.mx/descargaProbatoriosSIA_SITPA.php?q=1_2_1_7-17997-20241204092530-d899bfdb0f8b4d11327d.pdf</t>
  </si>
  <si>
    <t>De los conceptos a las contribuciones teórico-metodológicas para su abordaje</t>
  </si>
  <si>
    <t xml:space="preserve">Coloquio de estudiantes de Doctorado en Economía Política del Desarrollo </t>
  </si>
  <si>
    <t>26/06/2024</t>
  </si>
  <si>
    <t xml:space="preserve">Blanca Rebeca Ramirez </t>
  </si>
  <si>
    <t xml:space="preserve">Puebla </t>
  </si>
  <si>
    <t xml:space="preserve">Centro de Estudios de Desarrollo Social de la Benemérica Universidad Autónoma de Puebla </t>
  </si>
  <si>
    <t>https://academicos-inf.xoc.uam.mx/descargaProbatoriosSIA_SITPA.php?q=1_2_1_7-17997-20241204092226-bbc6ac9a9768c50e0b6b.pdf</t>
  </si>
  <si>
    <t>Las trayectorias urbano-rurales en el centro-occidente mexicano</t>
  </si>
  <si>
    <t xml:space="preserve">Centro de investigaciones sobre geografía ambiental (CIGA), campus Morelia </t>
  </si>
  <si>
    <t>02/05/2024</t>
  </si>
  <si>
    <t xml:space="preserve">Morelia, Michoacán </t>
  </si>
  <si>
    <t xml:space="preserve">GIGA, UNAM, </t>
  </si>
  <si>
    <t>https://academicos-inf.xoc.uam.mx/descargaProbatoriosSIA_SITPA.php?q=1_2_1_7-17997-20241204091009-83146eb5fe9c862e61c3.pdf</t>
  </si>
  <si>
    <t>El vínclo entre a antropologia y los estudios terriotriales desde la teoría y la metodología</t>
  </si>
  <si>
    <t xml:space="preserve">Seminario Permanente de Antropología </t>
  </si>
  <si>
    <t>06/03/2023</t>
  </si>
  <si>
    <t>Cuernavaca, Morelos</t>
  </si>
  <si>
    <t>Universidad Autónoma del estado de Morelos , Centro Regional en Estudios Regionales</t>
  </si>
  <si>
    <t>https://academicos-inf.xoc.uam.mx/descargaProbatoriosSIA_SITPA.php?q=1_2_1_7-17997-20241204090538-aa551305d5f6c6a21c5f.pdf</t>
  </si>
  <si>
    <t xml:space="preserve">A propósito de Encuentros disciplinarios y debates metodológicos. Las relaciones criticas espacio/territorio. </t>
  </si>
  <si>
    <t>45a Feria Internacional del Libro de MInería</t>
  </si>
  <si>
    <t>09/02/2024</t>
  </si>
  <si>
    <t xml:space="preserve">Palacio Mineria, México </t>
  </si>
  <si>
    <t>UNAM y UAM</t>
  </si>
  <si>
    <t>https://academicos-inf.xoc.uam.mx/descargaProbatoriosSIA_SITPA.php?q=1_2_1_7-17997-20241204085954-c4a2375bdad08d2322ff.pdf</t>
  </si>
  <si>
    <t xml:space="preserve">Teoría y Metodología , una integración necesaria en el trabajo sobre espacio/territorio. </t>
  </si>
  <si>
    <t xml:space="preserve">2o Coloquio Interno y Mer en el centro en el centro de investigación en Ciencias Sociales. </t>
  </si>
  <si>
    <t xml:space="preserve">Blanca Rebeca Ramirez Velazquez </t>
  </si>
  <si>
    <t xml:space="preserve">Cuernavaca, Morelos </t>
  </si>
  <si>
    <t xml:space="preserve">Maestrçia y Posgrado en Estudios Regionales de la UAEMorelos </t>
  </si>
  <si>
    <t>https://academicos-inf.xoc.uam.mx/descargaProbatoriosSIA_SITPA.php?q=1_2_1_7-17997-20241204085427-a635faaa2e7135f45405.pdf</t>
  </si>
  <si>
    <t>Cooperación Metropolitana para la competitividad y el desarrollo social</t>
  </si>
  <si>
    <t>XXXIII Seminario de Economía Urbana y Regional 2024</t>
  </si>
  <si>
    <t xml:space="preserve">INSTITUTO DE INVESTIGACIONES ECONÓMICAS </t>
  </si>
  <si>
    <t>UNAM</t>
  </si>
  <si>
    <t>https://academicos-inf.xoc.uam.mx/descargaProbatoriosSIA_SITPA.php?q=1_2_1_7-9794-20250325140637-640f834e8f61c68132d1.zip</t>
  </si>
  <si>
    <t>Foro de las Áreas Académicas 2024</t>
  </si>
  <si>
    <t>27/03/2024</t>
  </si>
  <si>
    <t xml:space="preserve">UAM  Xochimilco </t>
  </si>
  <si>
    <t>División de Ciencias y Artes para el Diseño
Departamento de Teoría y Análisis,</t>
  </si>
  <si>
    <t>https://academicos-inf.xoc.uam.mx/descargaProbatoriosSIA_SITPA.php?q=1_2_1_7-9794-20241114114449-8df4cd049f20df089458.zip</t>
  </si>
  <si>
    <t>La Evolución Reciente de los Vehículos Chinos en el Mercado Mexicano</t>
  </si>
  <si>
    <t>Sesión del Consejo Científico de "La Ville en Mouvement"</t>
  </si>
  <si>
    <t>13/05/2024</t>
  </si>
  <si>
    <t>Atenas, Grecia</t>
  </si>
  <si>
    <t>Institut pour la ville en mouvement</t>
  </si>
  <si>
    <t xml:space="preserve">Grecia </t>
  </si>
  <si>
    <t>https://academicos-inf.xoc.uam.mx/descargaProbatoriosSIA_SITPA.php?q=1_2_1_7-9794-20241115113351-c26169f80f341069e802.zip</t>
  </si>
  <si>
    <t>Las Principales Tendencias de la Movilidad. El caso de México</t>
  </si>
  <si>
    <t>CATEDRA INTERNACIONAL "LA VILLE EN MOUVEMENT"</t>
  </si>
  <si>
    <t>06/05/2024</t>
  </si>
  <si>
    <t>Roma, Italia</t>
  </si>
  <si>
    <t xml:space="preserve">Italia </t>
  </si>
  <si>
    <t>https://academicos-inf.xoc.uam.mx/descargaProbatoriosSIA_SITPA.php?q=1_2_1_7-9794-20241115113423-8cc249f85303865ac97d.zip</t>
  </si>
  <si>
    <t>Transformaciones actuales y su impacto en las prácticas de la Planeación Territorial</t>
  </si>
  <si>
    <t>Tendencias y Retos en la Enseñanza y Prácticas Profesionales de la Planeación Territorial, Nuevas Tendencias.</t>
  </si>
  <si>
    <t xml:space="preserve">Observatorio de Transporte y Movilidad Metropolitana </t>
  </si>
  <si>
    <t>https://academicos-inf.xoc.uam.mx/descargaProbatoriosSIA_SITPA.php?q=1_2_1_7-9794-20241114115930-db072d63542303801478.zip</t>
  </si>
  <si>
    <t>Transformaciones tecnológicas y disputa en la movilidad urbana en México</t>
  </si>
  <si>
    <t xml:space="preserve">Seminario Permanente de Teorías y Análisis de los Diseños </t>
  </si>
  <si>
    <t>Departemento de Teoría y Análisis</t>
  </si>
  <si>
    <t>https://academicos-inf.xoc.uam.mx/descargaProbatoriosSIA_SITPA.php?q=1_2_1_7-9794-20241114115637-a46bfb2814ee8fabb124.zip</t>
  </si>
  <si>
    <t>Ciudad de México: Miradas críticas al diseño universal e inclusivo como marketing en el período reciente</t>
  </si>
  <si>
    <t>XXIV Congreso de la Asociación Nacional de Instituciones de la Enseñanza de la Planeación Territorial, el Urbanismo y el Diseño Urbano (ANPUD) "Ciudades Incluyentes"</t>
  </si>
  <si>
    <t>18/09/2024</t>
  </si>
  <si>
    <t>Centro Cultural de las Fronteras</t>
  </si>
  <si>
    <t xml:space="preserve">Universidad Autónoma de Ciudad Juárez </t>
  </si>
  <si>
    <t>https://academicos-inf.xoc.uam.mx/descargaProbatoriosSIA_SITPA.php?q=1_2_1_7-9794-20241114115531-7c302b3aaacd13507663.zip</t>
  </si>
  <si>
    <t>Los Pueblos Indígenas en la Ciudad de México: injusticias sociales, espaciales y ambientales</t>
  </si>
  <si>
    <t>Máster Universitario en Ciudades y Proyecto Urbano</t>
  </si>
  <si>
    <t>Escuela Superior de Arquitectura, Universidad de Granada</t>
  </si>
  <si>
    <t>https://academicos-inf.xoc.uam.mx/descargaProbatoriosSIA_SITPA.php?q=1_2_1_8-23478-20241218192540-78aabe33d8d027655eb2.pdf</t>
  </si>
  <si>
    <t>El debate de la investigación de los diseños</t>
  </si>
  <si>
    <t>11 Coloquio de Metodología: de los Métodos y las Maneras</t>
  </si>
  <si>
    <t>Lisett Márquez López, Gabriela M, Gay Hernández, Blanca Ramírez Velázquez</t>
  </si>
  <si>
    <t>https://academicos-inf.xoc.uam.mx/descargaProbatoriosSIA_SITPA.php?q=1_2_1_8-24539-20241214184518-0d4c5db521aca544ad96.pdf</t>
  </si>
  <si>
    <t>La ciudad neoliberal</t>
  </si>
  <si>
    <t>https://academicos-inf.xoc.uam.mx/descargaProbatoriosSIA_SITPA.php?q=1_2_1_8-3495-20241209174027-c8701ae6bb5a1b8dcf58.pdf</t>
  </si>
  <si>
    <t>AQUÍ PARA LA IZQ</t>
  </si>
  <si>
    <t>TOTAL DE PRODUCTOS DEL TRABAJO DEL ÁREA:  Procesos y Estructuras Territoriales</t>
  </si>
  <si>
    <t>TOTAL DE PRODUCTOS DEL TRABAJO DEL ÁREA: Procesos y Estructuras Territoriales por integrante</t>
  </si>
  <si>
    <t>TOTAL DE PRODUCTOS DEL TRABAJO DEL ÁREA: Procesos y Estructuras Territoriales por producto individual y colectivo de cada integrante del área</t>
  </si>
  <si>
    <t xml:space="preserve">TOTAL DE PRODUCTOS DEL TRABAJO DEL ÁREA: Procesos y Estructuras Territoriales por producto individual y colectivo de cada integrante del área PUNTOS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</si>
</sst>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8"/>
      <name val="Calibri"/>
      <family val="2"/>
    </font>
    <font>
      <sz val="11"/>
      <color indexed="8"/>
      <name val="Calibri"/>
      <family val="2"/>
    </font>
    <font>
      <b/>
      <sz val="11"/>
      <color indexed="8"/>
      <name val="Calibri"/>
      <family val="2"/>
    </font>
    <font>
      <u/>
      <sz val="11"/>
      <color theme="10"/>
      <name val="Calibri"/>
      <family val="2"/>
    </font>
    <font>
      <b/>
      <sz val="11"/>
      <color theme="0"/>
      <name val="Calibri"/>
      <family val="2"/>
    </font>
    <font>
      <sz val="11"/>
      <color theme="0"/>
      <name val="Calibri"/>
      <family val="2"/>
    </font>
    <font>
      <sz val="18"/>
      <color rgb="FF000000"/>
      <name val="Calibri"/>
      <family val="2"/>
    </font>
    <font>
      <sz val="11"/>
      <color theme="1"/>
      <name val="Calibri"/>
      <family val="2"/>
    </font>
    <font>
      <sz val="10"/>
      <color rgb="FF000000"/>
      <name val="Arial"/>
      <family val="2"/>
    </font>
    <font>
      <sz val="20"/>
      <color rgb="FF000000"/>
      <name val="Calibri"/>
      <family val="2"/>
    </font>
    <font>
      <sz val="11"/>
      <color theme="1"/>
      <name val="Calibri"/>
      <family val="2"/>
    </font>
    <font>
      <u/>
      <sz val="11"/>
      <color theme="1"/>
      <name val="Calibri"/>
      <family val="2"/>
    </font>
    <font>
      <b/>
      <sz val="11"/>
      <color indexed="8"/>
      <name val="Calibri"/>
      <family val="2"/>
    </font>
    <font>
      <sz val="9"/>
      <color rgb="FF000000"/>
      <name val="Arial"/>
      <family val="2"/>
    </font>
  </fonts>
  <fills count="43">
    <fill>
      <patternFill patternType="none"/>
    </fill>
    <fill>
      <patternFill patternType="gray125"/>
    </fill>
    <fill>
      <patternFill patternType="solid">
        <fgColor theme="4"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9"/>
        <bgColor indexed="64"/>
      </patternFill>
    </fill>
    <fill>
      <patternFill patternType="solid">
        <fgColor theme="7"/>
        <bgColor theme="7"/>
      </patternFill>
    </fill>
    <fill>
      <patternFill patternType="solid">
        <fgColor rgb="FFFFFF00"/>
        <bgColor indexed="64"/>
      </patternFill>
    </fill>
    <fill>
      <gradientFill degree="90">
        <stop position="0">
          <color theme="4" tint="0.40000610370189521"/>
        </stop>
        <stop position="1">
          <color theme="4"/>
        </stop>
      </gradient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theme="4" tint="0.79998168889431442"/>
        <bgColor indexed="64"/>
      </patternFill>
    </fill>
    <fill>
      <patternFill patternType="solid">
        <fgColor rgb="FF7030A0"/>
        <bgColor auto="1"/>
      </patternFill>
    </fill>
    <fill>
      <patternFill patternType="solid">
        <fgColor theme="0"/>
        <bgColor indexed="64"/>
      </patternFill>
    </fill>
    <fill>
      <patternFill patternType="solid">
        <fgColor rgb="FF7030A0"/>
        <bgColor indexed="64"/>
      </patternFill>
    </fill>
    <fill>
      <patternFill patternType="solid">
        <fgColor rgb="FF00B0F0"/>
        <bgColor auto="1"/>
      </patternFill>
    </fill>
    <fill>
      <patternFill patternType="solid">
        <fgColor rgb="FF00B0F0"/>
        <bgColor indexed="64"/>
      </patternFill>
    </fill>
    <fill>
      <patternFill patternType="solid">
        <fgColor rgb="FFFF0000"/>
        <bgColor auto="1"/>
      </patternFill>
    </fill>
    <fill>
      <patternFill patternType="solid">
        <fgColor rgb="FFFF0000"/>
        <bgColor indexed="64"/>
      </patternFill>
    </fill>
    <fill>
      <patternFill patternType="solid">
        <fgColor rgb="FF00B050"/>
        <bgColor auto="1"/>
      </patternFill>
    </fill>
    <fill>
      <patternFill patternType="solid">
        <fgColor rgb="FF002060"/>
        <bgColor auto="1"/>
      </patternFill>
    </fill>
    <fill>
      <patternFill patternType="solid">
        <fgColor rgb="FF002060"/>
        <bgColor indexed="64"/>
      </patternFill>
    </fill>
    <fill>
      <patternFill patternType="solid">
        <fgColor theme="5" tint="-0.499984740745262"/>
        <bgColor auto="1"/>
      </patternFill>
    </fill>
    <fill>
      <patternFill patternType="solid">
        <fgColor theme="5" tint="-0.499984740745262"/>
        <bgColor indexed="64"/>
      </patternFill>
    </fill>
    <fill>
      <patternFill patternType="solid">
        <fgColor theme="1" tint="0.14999847407452621"/>
        <bgColor auto="1"/>
      </patternFill>
    </fill>
    <fill>
      <patternFill patternType="solid">
        <fgColor theme="1" tint="0.14999847407452621"/>
        <bgColor indexed="64"/>
      </patternFill>
    </fill>
    <fill>
      <patternFill patternType="solid">
        <fgColor rgb="FFFFC000"/>
        <bgColor auto="1"/>
      </patternFill>
    </fill>
    <fill>
      <patternFill patternType="solid">
        <fgColor rgb="FFFFC000"/>
        <bgColor indexed="64"/>
      </patternFill>
    </fill>
    <fill>
      <patternFill patternType="solid">
        <fgColor theme="1"/>
        <bgColor auto="1"/>
      </patternFill>
    </fill>
    <fill>
      <patternFill patternType="solid">
        <fgColor theme="1"/>
        <bgColor indexed="64"/>
      </patternFill>
    </fill>
    <fill>
      <patternFill patternType="solid">
        <fgColor theme="4" tint="0.39997558519241921"/>
        <bgColor indexed="64"/>
      </patternFill>
    </fill>
    <fill>
      <patternFill patternType="solid">
        <fgColor theme="5"/>
        <bgColor indexed="64"/>
      </patternFill>
    </fill>
    <fill>
      <patternFill patternType="solid">
        <fgColor theme="7"/>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bgColor indexed="64"/>
      </patternFill>
    </fill>
    <fill>
      <patternFill patternType="solid">
        <fgColor theme="2" tint="-0.749992370372631"/>
        <bgColor auto="1"/>
      </patternFill>
    </fill>
    <fill>
      <patternFill patternType="solid">
        <fgColor theme="5"/>
        <bgColor theme="4" tint="0.79998168889431442"/>
      </patternFill>
    </fill>
    <fill>
      <patternFill patternType="solid">
        <fgColor theme="4"/>
        <bgColor theme="4"/>
      </patternFill>
    </fill>
    <fill>
      <patternFill patternType="solid">
        <fgColor rgb="FFF9F9F9"/>
        <bgColor indexed="64"/>
      </patternFill>
    </fill>
    <fill>
      <patternFill patternType="solid">
        <fgColor rgb="FFDFECFF"/>
        <bgColor indexed="64"/>
      </patternFill>
    </fill>
  </fills>
  <borders count="19">
    <border>
      <left/>
      <right/>
      <top/>
      <bottom/>
      <diagonal/>
    </border>
    <border>
      <left style="thin">
        <color theme="7" tint="0.39997558519241921"/>
      </left>
      <right/>
      <top/>
      <bottom style="thin">
        <color theme="7" tint="0.39997558519241921"/>
      </bottom>
      <diagonal/>
    </border>
    <border>
      <left/>
      <right/>
      <top/>
      <bottom style="thin">
        <color theme="7" tint="0.39997558519241921"/>
      </bottom>
      <diagonal/>
    </border>
    <border>
      <left/>
      <right style="thin">
        <color theme="7" tint="0.39997558519241921"/>
      </right>
      <top/>
      <bottom style="thin">
        <color theme="7"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left>
      <right/>
      <top style="thin">
        <color theme="4"/>
      </top>
      <bottom/>
      <diagonal/>
    </border>
    <border>
      <left/>
      <right/>
      <top style="thin">
        <color theme="4"/>
      </top>
      <bottom/>
      <diagonal/>
    </border>
    <border>
      <left style="medium">
        <color rgb="FFDCDCDC"/>
      </left>
      <right style="medium">
        <color rgb="FFD0D0D0"/>
      </right>
      <top style="medium">
        <color rgb="FFDCDCDC"/>
      </top>
      <bottom style="medium">
        <color rgb="FFDCDCDC"/>
      </bottom>
      <diagonal/>
    </border>
    <border>
      <left style="medium">
        <color rgb="FFD0D0D0"/>
      </left>
      <right style="medium">
        <color rgb="FFD0D0D0"/>
      </right>
      <top style="medium">
        <color rgb="FFDCDCDC"/>
      </top>
      <bottom style="medium">
        <color rgb="FFDCDCDC"/>
      </bottom>
      <diagonal/>
    </border>
    <border>
      <left style="medium">
        <color rgb="FFD0D0D0"/>
      </left>
      <right style="medium">
        <color rgb="FFDCDCDC"/>
      </right>
      <top style="medium">
        <color rgb="FFDCDCDC"/>
      </top>
      <bottom style="medium">
        <color rgb="FFDCDCDC"/>
      </bottom>
      <diagonal/>
    </border>
  </borders>
  <cellStyleXfs count="3">
    <xf numFmtId="0" fontId="0" fillId="0" borderId="0" applyFill="0" applyProtection="0"/>
    <xf numFmtId="0" fontId="9" fillId="0" borderId="0" applyNumberFormat="0" applyFill="0" applyBorder="0" applyAlignment="0" applyProtection="0"/>
    <xf numFmtId="0" fontId="5" fillId="0" borderId="0"/>
  </cellStyleXfs>
  <cellXfs count="205">
    <xf numFmtId="0" fontId="0" fillId="0" borderId="0" xfId="0" applyFill="1" applyProtection="1"/>
    <xf numFmtId="0" fontId="0" fillId="0" borderId="0" xfId="0" applyFill="1" applyAlignment="1" applyProtection="1">
      <alignment horizontal="center"/>
    </xf>
    <xf numFmtId="0" fontId="6" fillId="0" borderId="0" xfId="0" applyFont="1" applyFill="1" applyAlignment="1" applyProtection="1">
      <alignment horizontal="center"/>
    </xf>
    <xf numFmtId="0" fontId="0" fillId="0" borderId="0" xfId="0" applyFill="1" applyAlignment="1" applyProtection="1">
      <alignment horizontal="left"/>
    </xf>
    <xf numFmtId="0" fontId="6" fillId="0" borderId="0" xfId="0" applyFont="1" applyFill="1" applyAlignment="1" applyProtection="1">
      <alignment horizontal="left"/>
    </xf>
    <xf numFmtId="0" fontId="8" fillId="0" borderId="0" xfId="0" applyFont="1" applyFill="1" applyAlignment="1" applyProtection="1">
      <alignment horizontal="center"/>
    </xf>
    <xf numFmtId="0" fontId="8" fillId="0" borderId="0" xfId="0" applyFont="1" applyFill="1" applyAlignment="1" applyProtection="1">
      <alignment horizontal="left"/>
    </xf>
    <xf numFmtId="0" fontId="7" fillId="0" borderId="0" xfId="0" applyFont="1" applyFill="1" applyAlignment="1" applyProtection="1">
      <alignment horizontal="left"/>
    </xf>
    <xf numFmtId="0" fontId="9" fillId="0" borderId="0" xfId="1" applyFill="1" applyAlignment="1" applyProtection="1">
      <alignment horizontal="left"/>
    </xf>
    <xf numFmtId="9" fontId="0" fillId="0" borderId="0" xfId="0" applyNumberFormat="1" applyFill="1" applyAlignment="1" applyProtection="1">
      <alignment horizontal="left"/>
    </xf>
    <xf numFmtId="0" fontId="0" fillId="0" borderId="0" xfId="0" applyNumberFormat="1" applyFill="1" applyAlignment="1" applyProtection="1">
      <alignment horizontal="center"/>
    </xf>
    <xf numFmtId="0" fontId="0" fillId="0" borderId="0" xfId="0" applyNumberFormat="1" applyFill="1" applyAlignment="1" applyProtection="1">
      <alignment horizontal="left"/>
    </xf>
    <xf numFmtId="1" fontId="0" fillId="0" borderId="0" xfId="0" applyNumberFormat="1" applyFill="1" applyAlignment="1" applyProtection="1">
      <alignment horizontal="left"/>
    </xf>
    <xf numFmtId="0" fontId="7" fillId="0" borderId="0" xfId="0" applyFont="1" applyFill="1" applyProtection="1"/>
    <xf numFmtId="0" fontId="0" fillId="3" borderId="0" xfId="0" applyFill="1" applyProtection="1"/>
    <xf numFmtId="0" fontId="5" fillId="0" borderId="0" xfId="2"/>
    <xf numFmtId="0" fontId="10" fillId="6" borderId="1" xfId="0" applyFont="1" applyFill="1" applyBorder="1"/>
    <xf numFmtId="0" fontId="10" fillId="6" borderId="2" xfId="0" applyFont="1" applyFill="1" applyBorder="1"/>
    <xf numFmtId="0" fontId="10" fillId="6" borderId="3" xfId="0" applyFont="1" applyFill="1" applyBorder="1"/>
    <xf numFmtId="0" fontId="8" fillId="0" borderId="0" xfId="0" applyFont="1" applyFill="1" applyAlignment="1" applyProtection="1">
      <alignment horizontal="left" wrapText="1"/>
    </xf>
    <xf numFmtId="0" fontId="0" fillId="0" borderId="0" xfId="0" applyFill="1" applyAlignment="1" applyProtection="1">
      <alignment horizontal="left" wrapText="1"/>
    </xf>
    <xf numFmtId="0" fontId="0" fillId="0" borderId="0" xfId="0" applyFill="1" applyBorder="1" applyProtection="1"/>
    <xf numFmtId="0" fontId="0" fillId="0" borderId="4" xfId="0" applyFill="1" applyBorder="1" applyProtection="1"/>
    <xf numFmtId="0" fontId="9" fillId="0" borderId="4" xfId="1" applyFill="1" applyBorder="1" applyProtection="1"/>
    <xf numFmtId="0" fontId="7" fillId="0" borderId="4" xfId="0" applyFont="1" applyFill="1" applyBorder="1" applyProtection="1"/>
    <xf numFmtId="0" fontId="9" fillId="0" borderId="4" xfId="1" applyFill="1" applyBorder="1" applyAlignment="1" applyProtection="1">
      <alignment vertical="center"/>
    </xf>
    <xf numFmtId="0" fontId="10" fillId="8" borderId="5" xfId="0" applyFont="1" applyFill="1" applyBorder="1" applyAlignment="1" applyProtection="1">
      <alignment horizontal="center" vertical="center"/>
    </xf>
    <xf numFmtId="0" fontId="7" fillId="9" borderId="4" xfId="0" applyFont="1" applyFill="1" applyBorder="1" applyProtection="1"/>
    <xf numFmtId="0" fontId="10" fillId="10" borderId="5" xfId="0" applyFont="1" applyFill="1" applyBorder="1" applyAlignment="1" applyProtection="1">
      <alignment horizontal="center" vertical="center"/>
    </xf>
    <xf numFmtId="0" fontId="0" fillId="9" borderId="4" xfId="0" applyFill="1" applyBorder="1" applyProtection="1"/>
    <xf numFmtId="0" fontId="0" fillId="0" borderId="0" xfId="0" applyNumberFormat="1" applyFill="1" applyAlignment="1" applyProtection="1">
      <alignment horizontal="center" wrapText="1"/>
    </xf>
    <xf numFmtId="0" fontId="0" fillId="0" borderId="0" xfId="0" applyFill="1" applyAlignment="1" applyProtection="1">
      <alignment wrapText="1"/>
    </xf>
    <xf numFmtId="0" fontId="11" fillId="12" borderId="0" xfId="0" applyFont="1" applyFill="1" applyProtection="1"/>
    <xf numFmtId="0" fontId="14" fillId="0" borderId="0" xfId="0" applyFont="1" applyFill="1" applyProtection="1"/>
    <xf numFmtId="0" fontId="13" fillId="11" borderId="7" xfId="0" applyFont="1" applyFill="1" applyBorder="1" applyAlignment="1">
      <alignment horizontal="left"/>
    </xf>
    <xf numFmtId="0" fontId="7" fillId="0" borderId="4" xfId="0" applyFont="1" applyFill="1" applyBorder="1" applyAlignment="1" applyProtection="1"/>
    <xf numFmtId="0" fontId="7" fillId="0" borderId="0" xfId="0" applyFont="1" applyFill="1" applyAlignment="1" applyProtection="1">
      <alignment wrapText="1"/>
    </xf>
    <xf numFmtId="0" fontId="7" fillId="13" borderId="4" xfId="0" applyFont="1" applyFill="1" applyBorder="1" applyProtection="1"/>
    <xf numFmtId="0" fontId="0" fillId="13" borderId="4" xfId="0" applyFill="1" applyBorder="1" applyProtection="1"/>
    <xf numFmtId="0" fontId="7" fillId="0" borderId="0" xfId="0" applyNumberFormat="1" applyFont="1" applyFill="1" applyAlignment="1" applyProtection="1">
      <alignment horizontal="center" wrapText="1"/>
    </xf>
    <xf numFmtId="0" fontId="7" fillId="0" borderId="0" xfId="0" applyFont="1" applyFill="1" applyAlignment="1" applyProtection="1">
      <alignment vertical="center"/>
    </xf>
    <xf numFmtId="0" fontId="7" fillId="0" borderId="0" xfId="0" applyFont="1" applyFill="1" applyAlignment="1" applyProtection="1">
      <alignment horizontal="center"/>
    </xf>
    <xf numFmtId="0" fontId="0" fillId="3" borderId="0" xfId="0" applyFill="1" applyAlignment="1" applyProtection="1">
      <alignment horizontal="center"/>
    </xf>
    <xf numFmtId="0" fontId="7" fillId="0" borderId="4" xfId="0" applyFont="1" applyFill="1" applyBorder="1" applyAlignment="1" applyProtection="1">
      <alignment vertical="center"/>
    </xf>
    <xf numFmtId="0" fontId="7" fillId="15" borderId="0" xfId="0" applyFont="1" applyFill="1" applyAlignment="1" applyProtection="1">
      <alignment horizontal="center"/>
    </xf>
    <xf numFmtId="0" fontId="11" fillId="16" borderId="0" xfId="0" applyFont="1" applyFill="1" applyAlignment="1" applyProtection="1">
      <alignment horizontal="center"/>
    </xf>
    <xf numFmtId="0" fontId="11" fillId="18" borderId="0" xfId="0" applyFont="1" applyFill="1" applyAlignment="1" applyProtection="1">
      <alignment horizontal="center"/>
    </xf>
    <xf numFmtId="0" fontId="11" fillId="20" borderId="0" xfId="0" applyFont="1" applyFill="1" applyAlignment="1" applyProtection="1">
      <alignment horizontal="center"/>
    </xf>
    <xf numFmtId="0" fontId="11" fillId="4" borderId="0" xfId="0" applyFont="1" applyFill="1" applyAlignment="1" applyProtection="1">
      <alignment horizontal="center"/>
    </xf>
    <xf numFmtId="0" fontId="11" fillId="23" borderId="0" xfId="0" applyFont="1" applyFill="1" applyAlignment="1" applyProtection="1">
      <alignment horizontal="center"/>
    </xf>
    <xf numFmtId="0" fontId="11" fillId="25" borderId="0" xfId="0" applyFont="1" applyFill="1" applyAlignment="1" applyProtection="1">
      <alignment horizontal="center"/>
    </xf>
    <xf numFmtId="0" fontId="11" fillId="27" borderId="0" xfId="0" applyFont="1" applyFill="1" applyAlignment="1" applyProtection="1">
      <alignment horizontal="center"/>
    </xf>
    <xf numFmtId="0" fontId="11" fillId="29" borderId="0" xfId="0" applyFont="1" applyFill="1" applyAlignment="1" applyProtection="1">
      <alignment horizontal="center"/>
    </xf>
    <xf numFmtId="0" fontId="11" fillId="31" borderId="0" xfId="0" applyFont="1" applyFill="1" applyAlignment="1" applyProtection="1">
      <alignment horizontal="center"/>
    </xf>
    <xf numFmtId="0" fontId="7" fillId="13" borderId="4" xfId="0" applyFont="1" applyFill="1" applyBorder="1" applyAlignment="1" applyProtection="1"/>
    <xf numFmtId="0" fontId="7" fillId="32" borderId="4" xfId="0" applyFont="1" applyFill="1" applyBorder="1" applyProtection="1"/>
    <xf numFmtId="0" fontId="0" fillId="32" borderId="4" xfId="0" applyFill="1" applyBorder="1" applyProtection="1"/>
    <xf numFmtId="0" fontId="10" fillId="10" borderId="11" xfId="0" applyFont="1" applyFill="1" applyBorder="1" applyAlignment="1" applyProtection="1">
      <alignment horizontal="center" vertical="center"/>
    </xf>
    <xf numFmtId="0" fontId="0" fillId="0" borderId="12" xfId="0" applyFill="1" applyBorder="1" applyProtection="1"/>
    <xf numFmtId="0" fontId="0" fillId="32" borderId="12" xfId="0" applyFill="1" applyBorder="1" applyProtection="1"/>
    <xf numFmtId="0" fontId="6" fillId="33" borderId="0" xfId="0" applyFont="1" applyFill="1" applyAlignment="1" applyProtection="1">
      <alignment horizontal="center" wrapText="1"/>
    </xf>
    <xf numFmtId="0" fontId="6" fillId="34" borderId="0" xfId="0" applyFont="1" applyFill="1" applyAlignment="1" applyProtection="1">
      <alignment horizontal="center" wrapText="1"/>
    </xf>
    <xf numFmtId="0" fontId="6" fillId="5" borderId="0" xfId="0" applyFont="1" applyFill="1" applyAlignment="1" applyProtection="1">
      <alignment horizontal="center" wrapText="1"/>
    </xf>
    <xf numFmtId="0" fontId="18" fillId="0" borderId="0" xfId="0" applyFont="1" applyFill="1" applyAlignment="1" applyProtection="1">
      <alignment horizontal="center"/>
    </xf>
    <xf numFmtId="0" fontId="18" fillId="0" borderId="0" xfId="0" applyFont="1" applyFill="1" applyAlignment="1" applyProtection="1">
      <alignment horizontal="left"/>
    </xf>
    <xf numFmtId="0" fontId="10" fillId="5" borderId="7" xfId="0" applyFont="1" applyFill="1" applyBorder="1" applyAlignment="1">
      <alignment horizontal="center" wrapText="1"/>
    </xf>
    <xf numFmtId="0" fontId="10" fillId="34" borderId="7" xfId="0" applyFont="1" applyFill="1" applyBorder="1" applyAlignment="1">
      <alignment horizontal="center" wrapText="1"/>
    </xf>
    <xf numFmtId="0" fontId="10" fillId="33" borderId="7" xfId="0" applyFont="1" applyFill="1" applyBorder="1" applyAlignment="1">
      <alignment horizontal="center" wrapText="1"/>
    </xf>
    <xf numFmtId="0" fontId="17" fillId="11" borderId="7" xfId="0" applyNumberFormat="1" applyFont="1" applyFill="1" applyBorder="1" applyAlignment="1">
      <alignment horizontal="center" wrapText="1"/>
    </xf>
    <xf numFmtId="0" fontId="16" fillId="11" borderId="7" xfId="0" applyNumberFormat="1" applyFont="1" applyFill="1" applyBorder="1" applyAlignment="1">
      <alignment horizontal="center" wrapText="1"/>
    </xf>
    <xf numFmtId="0" fontId="13" fillId="11" borderId="7" xfId="0" applyNumberFormat="1" applyFont="1" applyFill="1" applyBorder="1" applyAlignment="1">
      <alignment horizontal="center" wrapText="1"/>
    </xf>
    <xf numFmtId="0" fontId="16" fillId="0" borderId="7" xfId="0" applyNumberFormat="1" applyFont="1" applyBorder="1" applyAlignment="1">
      <alignment horizontal="center" wrapText="1"/>
    </xf>
    <xf numFmtId="0" fontId="9" fillId="0" borderId="0" xfId="1"/>
    <xf numFmtId="0" fontId="7" fillId="0" borderId="0" xfId="0" applyFont="1" applyFill="1" applyAlignment="1" applyProtection="1">
      <alignment horizontal="left" wrapText="1"/>
    </xf>
    <xf numFmtId="0" fontId="7" fillId="0" borderId="0" xfId="0" applyFont="1" applyFill="1" applyAlignment="1" applyProtection="1">
      <alignment horizontal="center"/>
    </xf>
    <xf numFmtId="0" fontId="0" fillId="0" borderId="0" xfId="0" applyNumberFormat="1" applyFill="1" applyAlignment="1" applyProtection="1">
      <alignment horizontal="right"/>
    </xf>
    <xf numFmtId="0" fontId="4" fillId="0" borderId="0" xfId="2" applyFont="1"/>
    <xf numFmtId="0" fontId="0" fillId="0" borderId="0" xfId="0" applyNumberFormat="1" applyFill="1" applyProtection="1"/>
    <xf numFmtId="0" fontId="0" fillId="35" borderId="4" xfId="0" applyFill="1" applyBorder="1" applyProtection="1"/>
    <xf numFmtId="0" fontId="11" fillId="5" borderId="0" xfId="0" applyFont="1" applyFill="1" applyAlignment="1" applyProtection="1">
      <alignment horizontal="center"/>
    </xf>
    <xf numFmtId="0" fontId="0" fillId="34" borderId="0" xfId="0" applyFill="1" applyProtection="1"/>
    <xf numFmtId="0" fontId="7" fillId="36" borderId="4" xfId="0" applyFont="1" applyFill="1" applyBorder="1" applyProtection="1"/>
    <xf numFmtId="0" fontId="10" fillId="6" borderId="2" xfId="0" applyFont="1" applyFill="1" applyBorder="1" applyProtection="1"/>
    <xf numFmtId="14" fontId="19" fillId="0" borderId="0" xfId="0" applyNumberFormat="1" applyFont="1" applyFill="1" applyProtection="1"/>
    <xf numFmtId="0" fontId="0" fillId="37" borderId="0" xfId="0" applyFill="1" applyProtection="1"/>
    <xf numFmtId="0" fontId="0" fillId="0" borderId="0" xfId="0"/>
    <xf numFmtId="0" fontId="6" fillId="0" borderId="0" xfId="0" applyFont="1" applyFill="1" applyAlignment="1" applyProtection="1">
      <alignment horizontal="center" wrapText="1"/>
    </xf>
    <xf numFmtId="0" fontId="18" fillId="0" borderId="0" xfId="0" applyFont="1" applyFill="1" applyAlignment="1" applyProtection="1">
      <alignment horizontal="center" wrapText="1"/>
    </xf>
    <xf numFmtId="0" fontId="18" fillId="0" borderId="0" xfId="0" applyFont="1" applyFill="1" applyAlignment="1" applyProtection="1">
      <alignment horizontal="left" wrapText="1"/>
    </xf>
    <xf numFmtId="0" fontId="5" fillId="0" borderId="0" xfId="2" applyAlignment="1">
      <alignment wrapText="1"/>
    </xf>
    <xf numFmtId="0" fontId="6" fillId="0" borderId="0" xfId="0" applyFont="1" applyFill="1" applyAlignment="1" applyProtection="1">
      <alignment horizontal="left" wrapText="1"/>
    </xf>
    <xf numFmtId="0" fontId="13" fillId="39" borderId="7" xfId="0" applyNumberFormat="1" applyFont="1" applyFill="1" applyBorder="1" applyAlignment="1">
      <alignment horizontal="center" wrapText="1"/>
    </xf>
    <xf numFmtId="0" fontId="13" fillId="11" borderId="7" xfId="0" applyFont="1" applyFill="1" applyBorder="1" applyAlignment="1" applyProtection="1">
      <alignment horizontal="left"/>
    </xf>
    <xf numFmtId="0" fontId="0" fillId="0" borderId="0" xfId="0" applyFill="1" applyProtection="1"/>
    <xf numFmtId="0" fontId="0" fillId="0" borderId="0" xfId="0" applyFill="1" applyAlignment="1" applyProtection="1">
      <alignment horizontal="center"/>
    </xf>
    <xf numFmtId="0" fontId="0" fillId="0" borderId="0" xfId="0" applyFill="1" applyAlignment="1" applyProtection="1">
      <alignment horizontal="left"/>
    </xf>
    <xf numFmtId="14" fontId="0" fillId="0" borderId="0" xfId="0" applyNumberFormat="1" applyFill="1" applyAlignment="1" applyProtection="1">
      <alignment horizontal="center"/>
    </xf>
    <xf numFmtId="0" fontId="7" fillId="33" borderId="0" xfId="0" applyNumberFormat="1" applyFont="1" applyFill="1" applyAlignment="1" applyProtection="1">
      <alignment horizontal="center" wrapText="1"/>
    </xf>
    <xf numFmtId="0" fontId="0" fillId="7" borderId="0" xfId="0" applyFill="1" applyBorder="1" applyProtection="1"/>
    <xf numFmtId="0" fontId="5" fillId="13" borderId="0" xfId="2" applyFill="1"/>
    <xf numFmtId="0" fontId="0" fillId="0" borderId="0" xfId="0" applyFill="1" applyBorder="1" applyAlignment="1" applyProtection="1">
      <alignment horizontal="center" vertical="center"/>
    </xf>
    <xf numFmtId="0" fontId="0" fillId="0" borderId="4" xfId="0" applyFill="1" applyBorder="1" applyAlignment="1" applyProtection="1">
      <alignment horizontal="center" vertical="center"/>
    </xf>
    <xf numFmtId="0" fontId="7" fillId="0" borderId="0" xfId="0" applyFont="1" applyFill="1" applyAlignment="1" applyProtection="1">
      <alignment horizontal="center"/>
    </xf>
    <xf numFmtId="0" fontId="14" fillId="7" borderId="0" xfId="0" applyFont="1" applyFill="1" applyProtection="1"/>
    <xf numFmtId="0" fontId="11" fillId="34" borderId="0" xfId="0" applyFont="1" applyFill="1" applyAlignment="1" applyProtection="1">
      <alignment horizontal="center"/>
    </xf>
    <xf numFmtId="0" fontId="14" fillId="41" borderId="16" xfId="0" applyFont="1" applyFill="1" applyBorder="1" applyAlignment="1" applyProtection="1">
      <alignment horizontal="center" vertical="top"/>
    </xf>
    <xf numFmtId="0" fontId="14" fillId="41" borderId="17" xfId="0" applyFont="1" applyFill="1" applyBorder="1" applyAlignment="1" applyProtection="1">
      <alignment horizontal="left" vertical="top" wrapText="1" indent="1"/>
    </xf>
    <xf numFmtId="0" fontId="14" fillId="41" borderId="17" xfId="0" applyFont="1" applyFill="1" applyBorder="1" applyAlignment="1" applyProtection="1">
      <alignment horizontal="center" vertical="top" wrapText="1"/>
    </xf>
    <xf numFmtId="0" fontId="14" fillId="41" borderId="18" xfId="0" applyFont="1" applyFill="1" applyBorder="1" applyAlignment="1" applyProtection="1">
      <alignment horizontal="left" vertical="top" wrapText="1" indent="1"/>
    </xf>
    <xf numFmtId="0" fontId="14" fillId="42" borderId="16" xfId="0" applyFont="1" applyFill="1" applyBorder="1" applyAlignment="1" applyProtection="1">
      <alignment horizontal="center" vertical="top"/>
    </xf>
    <xf numFmtId="0" fontId="14" fillId="42" borderId="17" xfId="0" applyFont="1" applyFill="1" applyBorder="1" applyAlignment="1" applyProtection="1">
      <alignment horizontal="left" vertical="top" wrapText="1" indent="1"/>
    </xf>
    <xf numFmtId="0" fontId="14" fillId="42" borderId="17" xfId="0" applyFont="1" applyFill="1" applyBorder="1" applyAlignment="1" applyProtection="1">
      <alignment horizontal="center" vertical="top" wrapText="1"/>
    </xf>
    <xf numFmtId="0" fontId="14" fillId="42" borderId="18" xfId="0" applyFont="1" applyFill="1" applyBorder="1" applyAlignment="1" applyProtection="1">
      <alignment horizontal="left" vertical="top" wrapText="1" indent="1"/>
    </xf>
    <xf numFmtId="0" fontId="5" fillId="0" borderId="0" xfId="2" applyFill="1"/>
    <xf numFmtId="0" fontId="0" fillId="0" borderId="0" xfId="0" applyNumberFormat="1" applyFill="1" applyAlignment="1" applyProtection="1"/>
    <xf numFmtId="0" fontId="5" fillId="0" borderId="0" xfId="2" applyNumberFormat="1" applyFill="1" applyAlignment="1"/>
    <xf numFmtId="0" fontId="3" fillId="0" borderId="0" xfId="2" applyFont="1"/>
    <xf numFmtId="0" fontId="10" fillId="40" borderId="14" xfId="0" applyFont="1" applyFill="1" applyBorder="1" applyAlignment="1">
      <alignment horizontal="center" wrapText="1"/>
    </xf>
    <xf numFmtId="0" fontId="10" fillId="40" borderId="15" xfId="0" applyFont="1" applyFill="1" applyBorder="1" applyAlignment="1">
      <alignment horizontal="center" wrapText="1"/>
    </xf>
    <xf numFmtId="0" fontId="10" fillId="40" borderId="15" xfId="0" applyFont="1" applyFill="1" applyBorder="1" applyAlignment="1">
      <alignment horizontal="left" wrapText="1"/>
    </xf>
    <xf numFmtId="0" fontId="13" fillId="0" borderId="14" xfId="0" applyNumberFormat="1" applyFont="1" applyBorder="1" applyAlignment="1"/>
    <xf numFmtId="0" fontId="13" fillId="0" borderId="15" xfId="0" applyNumberFormat="1" applyFont="1" applyBorder="1" applyAlignment="1"/>
    <xf numFmtId="0" fontId="3" fillId="13" borderId="15" xfId="2" applyNumberFormat="1" applyFont="1" applyFill="1" applyBorder="1" applyAlignment="1"/>
    <xf numFmtId="0" fontId="3" fillId="0" borderId="14" xfId="2" applyNumberFormat="1" applyFont="1" applyBorder="1" applyAlignment="1"/>
    <xf numFmtId="0" fontId="3" fillId="0" borderId="15" xfId="2" applyNumberFormat="1" applyFont="1" applyBorder="1" applyAlignment="1"/>
    <xf numFmtId="0" fontId="5" fillId="0" borderId="0" xfId="2" applyNumberFormat="1"/>
    <xf numFmtId="0" fontId="10" fillId="40" borderId="13" xfId="0" applyFont="1" applyFill="1" applyBorder="1" applyAlignment="1">
      <alignment horizontal="center"/>
    </xf>
    <xf numFmtId="0" fontId="10" fillId="40" borderId="7" xfId="0" applyFont="1" applyFill="1" applyBorder="1" applyAlignment="1">
      <alignment horizontal="center"/>
    </xf>
    <xf numFmtId="0" fontId="10" fillId="40" borderId="7" xfId="0" applyFont="1" applyFill="1" applyBorder="1" applyAlignment="1">
      <alignment horizontal="left"/>
    </xf>
    <xf numFmtId="9" fontId="13" fillId="11" borderId="7" xfId="0" applyNumberFormat="1" applyFont="1" applyFill="1" applyBorder="1" applyAlignment="1">
      <alignment horizontal="left"/>
    </xf>
    <xf numFmtId="0" fontId="13" fillId="0" borderId="7" xfId="0" applyNumberFormat="1" applyFont="1" applyBorder="1" applyAlignment="1">
      <alignment horizontal="center"/>
    </xf>
    <xf numFmtId="0" fontId="13" fillId="0" borderId="7" xfId="0" applyNumberFormat="1" applyFont="1" applyBorder="1" applyAlignment="1">
      <alignment horizontal="center" wrapText="1"/>
    </xf>
    <xf numFmtId="0" fontId="13" fillId="0" borderId="7" xfId="0" applyFont="1" applyBorder="1" applyAlignment="1">
      <alignment horizontal="left"/>
    </xf>
    <xf numFmtId="9" fontId="13" fillId="0" borderId="7" xfId="0" applyNumberFormat="1" applyFont="1" applyBorder="1" applyAlignment="1">
      <alignment horizontal="left"/>
    </xf>
    <xf numFmtId="0" fontId="13" fillId="11" borderId="13" xfId="0" applyNumberFormat="1" applyFont="1" applyFill="1" applyBorder="1" applyAlignment="1">
      <alignment horizontal="center"/>
    </xf>
    <xf numFmtId="0" fontId="13" fillId="11" borderId="7" xfId="0" applyNumberFormat="1" applyFont="1" applyFill="1" applyBorder="1" applyAlignment="1">
      <alignment horizontal="center"/>
    </xf>
    <xf numFmtId="0" fontId="13" fillId="11" borderId="7" xfId="0" applyFont="1" applyFill="1" applyBorder="1" applyAlignment="1">
      <alignment horizontal="left" wrapText="1"/>
    </xf>
    <xf numFmtId="0" fontId="13" fillId="0" borderId="13" xfId="0" applyNumberFormat="1" applyFont="1" applyBorder="1" applyAlignment="1">
      <alignment horizontal="center"/>
    </xf>
    <xf numFmtId="0" fontId="9" fillId="0" borderId="0" xfId="1" applyFill="1" applyAlignment="1" applyProtection="1">
      <alignment horizontal="left" wrapText="1"/>
    </xf>
    <xf numFmtId="0" fontId="0" fillId="7" borderId="0" xfId="0" applyFill="1" applyAlignment="1" applyProtection="1">
      <alignment horizontal="left"/>
    </xf>
    <xf numFmtId="0" fontId="9" fillId="0" borderId="0" xfId="1" applyAlignment="1">
      <alignment wrapText="1"/>
    </xf>
    <xf numFmtId="0" fontId="2" fillId="0" borderId="0" xfId="2" applyFont="1" applyAlignment="1">
      <alignment wrapText="1"/>
    </xf>
    <xf numFmtId="0" fontId="9" fillId="11" borderId="7" xfId="1" applyFill="1" applyBorder="1" applyAlignment="1">
      <alignment horizontal="left" wrapText="1"/>
    </xf>
    <xf numFmtId="0" fontId="9" fillId="0" borderId="7" xfId="1" applyBorder="1" applyAlignment="1">
      <alignment horizontal="left" wrapText="1"/>
    </xf>
    <xf numFmtId="0" fontId="7" fillId="7" borderId="0" xfId="0" applyFont="1" applyFill="1" applyAlignment="1" applyProtection="1">
      <alignment horizontal="left" wrapText="1"/>
    </xf>
    <xf numFmtId="0" fontId="1" fillId="0" borderId="0" xfId="2" applyFont="1"/>
    <xf numFmtId="0" fontId="7" fillId="7" borderId="4" xfId="0" applyFont="1" applyFill="1" applyBorder="1" applyAlignment="1" applyProtection="1">
      <alignment vertical="center"/>
    </xf>
    <xf numFmtId="0" fontId="12" fillId="0" borderId="4" xfId="0" applyFont="1" applyFill="1" applyBorder="1" applyAlignment="1" applyProtection="1">
      <alignment horizontal="center"/>
    </xf>
    <xf numFmtId="0" fontId="0" fillId="0" borderId="4" xfId="0" applyFill="1" applyBorder="1" applyAlignment="1" applyProtection="1">
      <alignment horizontal="center"/>
    </xf>
    <xf numFmtId="0" fontId="0" fillId="0" borderId="6" xfId="0" applyFill="1" applyBorder="1" applyAlignment="1" applyProtection="1">
      <alignment horizontal="center"/>
    </xf>
    <xf numFmtId="0" fontId="7" fillId="7" borderId="0" xfId="0" applyFont="1" applyFill="1" applyAlignment="1" applyProtection="1">
      <alignment horizontal="center"/>
    </xf>
    <xf numFmtId="0" fontId="7" fillId="0" borderId="0" xfId="0" applyFont="1" applyFill="1" applyAlignment="1" applyProtection="1">
      <alignment horizontal="center"/>
    </xf>
    <xf numFmtId="0" fontId="15" fillId="0" borderId="0" xfId="0" applyFont="1" applyFill="1" applyAlignment="1" applyProtection="1">
      <alignment horizontal="center"/>
    </xf>
    <xf numFmtId="0" fontId="10" fillId="8" borderId="8" xfId="0" applyFont="1" applyFill="1" applyBorder="1" applyAlignment="1" applyProtection="1">
      <alignment horizontal="center" vertical="center"/>
    </xf>
    <xf numFmtId="0" fontId="10" fillId="8" borderId="9" xfId="0" applyFont="1" applyFill="1" applyBorder="1" applyAlignment="1" applyProtection="1">
      <alignment horizontal="center" vertical="center"/>
    </xf>
    <xf numFmtId="0" fontId="12" fillId="0" borderId="0" xfId="0" applyFont="1" applyFill="1" applyAlignment="1" applyProtection="1">
      <alignment horizontal="center"/>
    </xf>
    <xf numFmtId="0" fontId="10" fillId="38" borderId="8" xfId="0" applyFont="1" applyFill="1" applyBorder="1" applyAlignment="1" applyProtection="1">
      <alignment horizontal="center" vertical="center"/>
    </xf>
    <xf numFmtId="0" fontId="10" fillId="38" borderId="9" xfId="0" applyFont="1" applyFill="1" applyBorder="1" applyAlignment="1" applyProtection="1">
      <alignment horizontal="center" vertical="center"/>
    </xf>
    <xf numFmtId="0" fontId="10" fillId="20" borderId="8" xfId="0" applyFont="1" applyFill="1" applyBorder="1" applyAlignment="1" applyProtection="1">
      <alignment horizontal="center" vertical="center"/>
    </xf>
    <xf numFmtId="0" fontId="10" fillId="20" borderId="10" xfId="0" applyFont="1" applyFill="1" applyBorder="1" applyAlignment="1" applyProtection="1">
      <alignment horizontal="center" vertical="center"/>
    </xf>
    <xf numFmtId="0" fontId="10" fillId="20" borderId="9" xfId="0" applyFont="1" applyFill="1" applyBorder="1" applyAlignment="1" applyProtection="1">
      <alignment horizontal="center" vertical="center"/>
    </xf>
    <xf numFmtId="0" fontId="10" fillId="31" borderId="8" xfId="0" applyFont="1" applyFill="1" applyBorder="1" applyAlignment="1" applyProtection="1">
      <alignment horizontal="center" vertical="center"/>
    </xf>
    <xf numFmtId="0" fontId="10" fillId="31" borderId="10" xfId="0" applyFont="1" applyFill="1" applyBorder="1" applyAlignment="1" applyProtection="1">
      <alignment horizontal="center" vertical="center"/>
    </xf>
    <xf numFmtId="0" fontId="10" fillId="31" borderId="9" xfId="0" applyFont="1" applyFill="1" applyBorder="1" applyAlignment="1" applyProtection="1">
      <alignment horizontal="center" vertical="center"/>
    </xf>
    <xf numFmtId="0" fontId="10" fillId="16" borderId="8" xfId="0" applyFont="1" applyFill="1" applyBorder="1" applyAlignment="1" applyProtection="1">
      <alignment horizontal="center" vertical="center"/>
    </xf>
    <xf numFmtId="0" fontId="10" fillId="16" borderId="10" xfId="0" applyFont="1" applyFill="1" applyBorder="1" applyAlignment="1" applyProtection="1">
      <alignment horizontal="center" vertical="center"/>
    </xf>
    <xf numFmtId="0" fontId="10" fillId="16" borderId="9" xfId="0" applyFont="1" applyFill="1" applyBorder="1" applyAlignment="1" applyProtection="1">
      <alignment horizontal="center" vertical="center"/>
    </xf>
    <xf numFmtId="0" fontId="10" fillId="19" borderId="8" xfId="0" applyFont="1" applyFill="1" applyBorder="1" applyAlignment="1" applyProtection="1">
      <alignment horizontal="center" vertical="center"/>
    </xf>
    <xf numFmtId="0" fontId="10" fillId="19" borderId="10" xfId="0" applyFont="1" applyFill="1" applyBorder="1" applyAlignment="1" applyProtection="1">
      <alignment horizontal="center" vertical="center"/>
    </xf>
    <xf numFmtId="0" fontId="10" fillId="19" borderId="9" xfId="0" applyFont="1" applyFill="1" applyBorder="1" applyAlignment="1" applyProtection="1">
      <alignment horizontal="center" vertical="center"/>
    </xf>
    <xf numFmtId="0" fontId="10" fillId="30" borderId="8" xfId="0" applyFont="1" applyFill="1" applyBorder="1" applyAlignment="1" applyProtection="1">
      <alignment horizontal="center" vertical="center"/>
    </xf>
    <xf numFmtId="0" fontId="10" fillId="30" borderId="10" xfId="0" applyFont="1" applyFill="1" applyBorder="1" applyAlignment="1" applyProtection="1">
      <alignment horizontal="center" vertical="center"/>
    </xf>
    <xf numFmtId="0" fontId="10" fillId="30" borderId="9" xfId="0" applyFont="1" applyFill="1" applyBorder="1" applyAlignment="1" applyProtection="1">
      <alignment horizontal="center" vertical="center"/>
    </xf>
    <xf numFmtId="0" fontId="10" fillId="24" borderId="8" xfId="0" applyFont="1" applyFill="1" applyBorder="1" applyAlignment="1" applyProtection="1">
      <alignment horizontal="center" vertical="center"/>
    </xf>
    <xf numFmtId="0" fontId="10" fillId="24" borderId="10" xfId="0" applyFont="1" applyFill="1" applyBorder="1" applyAlignment="1" applyProtection="1">
      <alignment horizontal="center" vertical="center"/>
    </xf>
    <xf numFmtId="0" fontId="10" fillId="24" borderId="9" xfId="0" applyFont="1" applyFill="1" applyBorder="1" applyAlignment="1" applyProtection="1">
      <alignment horizontal="center" vertical="center"/>
    </xf>
    <xf numFmtId="0" fontId="10" fillId="14" borderId="8" xfId="0" applyFont="1" applyFill="1" applyBorder="1" applyAlignment="1" applyProtection="1">
      <alignment horizontal="center" vertical="center"/>
    </xf>
    <xf numFmtId="0" fontId="10" fillId="14" borderId="10" xfId="0" applyFont="1" applyFill="1" applyBorder="1" applyAlignment="1" applyProtection="1">
      <alignment horizontal="center" vertical="center"/>
    </xf>
    <xf numFmtId="0" fontId="10" fillId="14" borderId="9" xfId="0" applyFont="1" applyFill="1" applyBorder="1" applyAlignment="1" applyProtection="1">
      <alignment horizontal="center" vertical="center"/>
    </xf>
    <xf numFmtId="0" fontId="10" fillId="17" borderId="8" xfId="0" applyFont="1" applyFill="1" applyBorder="1" applyAlignment="1" applyProtection="1">
      <alignment horizontal="center" vertical="center"/>
    </xf>
    <xf numFmtId="0" fontId="10" fillId="17" borderId="10" xfId="0" applyFont="1" applyFill="1" applyBorder="1" applyAlignment="1" applyProtection="1">
      <alignment horizontal="center" vertical="center"/>
    </xf>
    <xf numFmtId="0" fontId="10" fillId="17" borderId="9" xfId="0" applyFont="1" applyFill="1" applyBorder="1" applyAlignment="1" applyProtection="1">
      <alignment horizontal="center" vertical="center"/>
    </xf>
    <xf numFmtId="0" fontId="10" fillId="28" borderId="8" xfId="0" applyFont="1" applyFill="1" applyBorder="1" applyAlignment="1" applyProtection="1">
      <alignment horizontal="center" vertical="center"/>
    </xf>
    <xf numFmtId="0" fontId="10" fillId="28" borderId="10" xfId="0" applyFont="1" applyFill="1" applyBorder="1" applyAlignment="1" applyProtection="1">
      <alignment horizontal="center" vertical="center"/>
    </xf>
    <xf numFmtId="0" fontId="10" fillId="28" borderId="9" xfId="0" applyFont="1" applyFill="1" applyBorder="1" applyAlignment="1" applyProtection="1">
      <alignment horizontal="center" vertical="center"/>
    </xf>
    <xf numFmtId="0" fontId="10" fillId="26" borderId="8" xfId="0" applyFont="1" applyFill="1" applyBorder="1" applyAlignment="1" applyProtection="1">
      <alignment horizontal="center" vertical="center"/>
    </xf>
    <xf numFmtId="0" fontId="10" fillId="26" borderId="10" xfId="0" applyFont="1" applyFill="1" applyBorder="1" applyAlignment="1" applyProtection="1">
      <alignment horizontal="center" vertical="center"/>
    </xf>
    <xf numFmtId="0" fontId="10" fillId="26" borderId="9" xfId="0" applyFont="1" applyFill="1" applyBorder="1" applyAlignment="1" applyProtection="1">
      <alignment horizontal="center" vertical="center"/>
    </xf>
    <xf numFmtId="0" fontId="10" fillId="22" borderId="8" xfId="0" applyFont="1" applyFill="1" applyBorder="1" applyAlignment="1" applyProtection="1">
      <alignment horizontal="center" vertical="center"/>
    </xf>
    <xf numFmtId="0" fontId="10" fillId="22" borderId="10" xfId="0" applyFont="1" applyFill="1" applyBorder="1" applyAlignment="1" applyProtection="1">
      <alignment horizontal="center" vertical="center"/>
    </xf>
    <xf numFmtId="0" fontId="10" fillId="22" borderId="9" xfId="0" applyFont="1" applyFill="1" applyBorder="1" applyAlignment="1" applyProtection="1">
      <alignment horizontal="center" vertical="center"/>
    </xf>
    <xf numFmtId="0" fontId="10" fillId="21" borderId="8" xfId="0" applyFont="1" applyFill="1" applyBorder="1" applyAlignment="1" applyProtection="1">
      <alignment horizontal="center" vertical="center"/>
    </xf>
    <xf numFmtId="0" fontId="10" fillId="21" borderId="10" xfId="0" applyFont="1" applyFill="1" applyBorder="1" applyAlignment="1" applyProtection="1">
      <alignment horizontal="center" vertical="center"/>
    </xf>
    <xf numFmtId="0" fontId="10" fillId="21" borderId="9"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10"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34" borderId="8" xfId="0" applyFont="1" applyFill="1" applyBorder="1" applyAlignment="1" applyProtection="1">
      <alignment horizontal="center" vertical="center"/>
    </xf>
    <xf numFmtId="0" fontId="10" fillId="34" borderId="10" xfId="0" applyFont="1" applyFill="1" applyBorder="1" applyAlignment="1" applyProtection="1">
      <alignment horizontal="center" vertical="center"/>
    </xf>
    <xf numFmtId="0" fontId="10" fillId="34" borderId="9" xfId="0" applyFont="1" applyFill="1" applyBorder="1" applyAlignment="1" applyProtection="1">
      <alignment horizontal="center" vertical="center"/>
    </xf>
    <xf numFmtId="0" fontId="11" fillId="2" borderId="0" xfId="0" applyFont="1" applyFill="1" applyAlignment="1" applyProtection="1">
      <alignment horizontal="center" wrapText="1"/>
    </xf>
    <xf numFmtId="0" fontId="11" fillId="2" borderId="0" xfId="0" applyFont="1" applyFill="1" applyAlignment="1" applyProtection="1">
      <alignment horizontal="center"/>
    </xf>
  </cellXfs>
  <cellStyles count="3">
    <cellStyle name="Hipervínculo" xfId="1" builtinId="8"/>
    <cellStyle name="Normal" xfId="0" builtinId="0"/>
    <cellStyle name="Normal 2" xfId="2" xr:uid="{7DE8793D-96C5-41D4-8964-1254BE49F7B9}"/>
  </cellStyles>
  <dxfs count="233">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color theme="1"/>
        <family val="2"/>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protection locked="1" hidden="0"/>
    </dxf>
    <dxf>
      <font>
        <color theme="1"/>
        <family val="2"/>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protection locked="1" hidden="0"/>
    </dxf>
    <dxf>
      <font>
        <color theme="1"/>
        <family val="2"/>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solid">
          <fgColor indexed="64"/>
          <bgColor theme="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righ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1" indent="0" justifyLastLine="0" shrinkToFit="0" readingOrder="0"/>
      <protection locked="1" hidden="0"/>
    </dxf>
    <dxf>
      <fill>
        <patternFill patternType="none">
          <fgColor indexed="64"/>
          <bgColor indexed="65"/>
        </patternFill>
      </fill>
      <alignment horizontal="left" vertical="bottom" textRotation="0" wrapText="1"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alignmen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alignmen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13" formatCode="0%"/>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ill>
        <patternFill patternType="none">
          <fgColor indexed="64"/>
          <bgColor indexed="65"/>
        </patternFill>
      </fill>
      <alignment horizontal="left" vertical="bottom" textRotation="0" wrapText="0" indent="0" justifyLastLine="0" shrinkToFit="0" readingOrder="0"/>
      <protection locked="1" hidden="0"/>
    </dxf>
    <dxf>
      <font>
        <color theme="1"/>
        <family val="2"/>
      </font>
      <numFmt numFmtId="0" formatCode="General"/>
      <fill>
        <patternFill patternType="solid">
          <fgColor theme="4" tint="0.79998168889431442"/>
          <bgColor theme="4" tint="0.79998168889431442"/>
        </patternFill>
      </fill>
      <alignment horizontal="center" vertical="bottom" textRotation="0" wrapText="1" indent="0" justifyLastLine="0" shrinkToFit="0" readingOrder="0"/>
      <border diagonalUp="0" diagonalDown="0">
        <left/>
        <right/>
        <top style="thin">
          <color theme="4" tint="0.39997558519241921"/>
        </top>
        <bottom style="thin">
          <color theme="4" tint="0.39997558519241921"/>
        </bottom>
        <vertical/>
        <horizontal/>
      </border>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vertical="bottom" textRotation="0" wrapText="1" indent="0" justifyLastLine="0" shrinkToFit="0" readingOrder="0"/>
    </dxf>
    <dxf>
      <alignment horizontal="general" vertical="bottom" textRotation="0" wrapText="1" indent="0" justifyLastLine="0" shrinkToFit="0" readingOrder="0"/>
    </dxf>
    <dxf>
      <numFmt numFmtId="0" formatCode="General"/>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protection locked="1" hidden="0"/>
    </dxf>
    <dxf>
      <border outline="0">
        <top style="thin">
          <color theme="7" tint="0.39997558519241921"/>
        </top>
      </border>
    </dxf>
    <dxf>
      <border outline="0">
        <bottom style="thin">
          <color theme="7" tint="0.39997558519241921"/>
        </bottom>
      </border>
    </dxf>
    <dxf>
      <font>
        <b/>
        <i val="0"/>
        <strike val="0"/>
        <condense val="0"/>
        <extend val="0"/>
        <outline val="0"/>
        <shadow val="0"/>
        <u val="none"/>
        <vertAlign val="baseline"/>
        <sz val="11"/>
        <color theme="0"/>
        <name val="Calibri"/>
        <family val="2"/>
        <scheme val="none"/>
      </font>
      <fill>
        <patternFill patternType="solid">
          <fgColor theme="7"/>
          <bgColor theme="7"/>
        </patternFill>
      </fill>
    </dxf>
    <dxf>
      <fill>
        <patternFill patternType="solid">
          <fgColor indexed="64"/>
          <bgColor theme="4" tint="0.39997558519241921"/>
        </patternFill>
      </fill>
      <border diagonalUp="0" diagonalDown="0">
        <left style="thin">
          <color indexed="64"/>
        </left>
        <right/>
        <top style="thin">
          <color indexed="64"/>
        </top>
        <bottom style="thin">
          <color indexed="64"/>
        </bottom>
        <vertical/>
        <horizontal/>
      </border>
      <protection locked="1" hidden="0"/>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4" tint="0.39997558519241921"/>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indexed="8"/>
        <name val="Calibri"/>
        <family val="2"/>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border outline="0">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MX"/>
              <a:t>Producción Académica del Área:Desigualdad y transformación social</a:t>
            </a:r>
          </a:p>
        </c:rich>
      </c:tx>
      <c:layout>
        <c:manualLayout>
          <c:xMode val="edge"/>
          <c:yMode val="edge"/>
          <c:x val="0.12240964827286722"/>
          <c:y val="3.4144254906489105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Total_productos!$L$7</c:f>
              <c:strCache>
                <c:ptCount val="1"/>
                <c:pt idx="0">
                  <c:v>Docencia</c:v>
                </c:pt>
              </c:strCache>
            </c:strRef>
          </c:tx>
          <c:spPr>
            <a:gradFill>
              <a:gsLst>
                <a:gs pos="100000">
                  <a:schemeClr val="accent1">
                    <a:alpha val="0"/>
                  </a:schemeClr>
                </a:gs>
                <a:gs pos="50000">
                  <a:schemeClr val="accent1"/>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Total_productos!$M$6:$O$6</c:f>
              <c:strCache>
                <c:ptCount val="3"/>
                <c:pt idx="0">
                  <c:v>Individuales</c:v>
                </c:pt>
                <c:pt idx="1">
                  <c:v>Colectivos</c:v>
                </c:pt>
                <c:pt idx="2">
                  <c:v>Total de productos presentados</c:v>
                </c:pt>
              </c:strCache>
            </c:strRef>
          </c:cat>
          <c:val>
            <c:numRef>
              <c:f>Total_productos!$M$7:$O$7</c:f>
              <c:numCache>
                <c:formatCode>General</c:formatCode>
                <c:ptCount val="3"/>
                <c:pt idx="0">
                  <c:v>5</c:v>
                </c:pt>
                <c:pt idx="1">
                  <c:v>14</c:v>
                </c:pt>
                <c:pt idx="2">
                  <c:v>19</c:v>
                </c:pt>
              </c:numCache>
            </c:numRef>
          </c:val>
          <c:extLst>
            <c:ext xmlns:c16="http://schemas.microsoft.com/office/drawing/2014/chart" uri="{C3380CC4-5D6E-409C-BE32-E72D297353CC}">
              <c16:uniqueId val="{00000000-DB81-4D3F-8AEE-98129AEC68B3}"/>
            </c:ext>
          </c:extLst>
        </c:ser>
        <c:ser>
          <c:idx val="1"/>
          <c:order val="1"/>
          <c:tx>
            <c:strRef>
              <c:f>Total_productos!$L$8</c:f>
              <c:strCache>
                <c:ptCount val="1"/>
                <c:pt idx="0">
                  <c:v>Investigación</c:v>
                </c:pt>
              </c:strCache>
            </c:strRef>
          </c:tx>
          <c:spPr>
            <a:gradFill>
              <a:gsLst>
                <a:gs pos="100000">
                  <a:schemeClr val="accent2">
                    <a:alpha val="0"/>
                  </a:schemeClr>
                </a:gs>
                <a:gs pos="50000">
                  <a:schemeClr val="accent2"/>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Total_productos!$M$6:$O$6</c:f>
              <c:strCache>
                <c:ptCount val="3"/>
                <c:pt idx="0">
                  <c:v>Individuales</c:v>
                </c:pt>
                <c:pt idx="1">
                  <c:v>Colectivos</c:v>
                </c:pt>
                <c:pt idx="2">
                  <c:v>Total de productos presentados</c:v>
                </c:pt>
              </c:strCache>
            </c:strRef>
          </c:cat>
          <c:val>
            <c:numRef>
              <c:f>Total_productos!$M$8:$O$8</c:f>
              <c:numCache>
                <c:formatCode>General</c:formatCode>
                <c:ptCount val="3"/>
                <c:pt idx="0">
                  <c:v>58</c:v>
                </c:pt>
                <c:pt idx="1">
                  <c:v>7</c:v>
                </c:pt>
                <c:pt idx="2">
                  <c:v>65</c:v>
                </c:pt>
              </c:numCache>
            </c:numRef>
          </c:val>
          <c:extLst>
            <c:ext xmlns:c16="http://schemas.microsoft.com/office/drawing/2014/chart" uri="{C3380CC4-5D6E-409C-BE32-E72D297353CC}">
              <c16:uniqueId val="{00000001-DB81-4D3F-8AEE-98129AEC68B3}"/>
            </c:ext>
          </c:extLst>
        </c:ser>
        <c:dLbls>
          <c:showLegendKey val="0"/>
          <c:showVal val="1"/>
          <c:showCatName val="0"/>
          <c:showSerName val="0"/>
          <c:showPercent val="0"/>
          <c:showBubbleSize val="0"/>
        </c:dLbls>
        <c:gapWidth val="150"/>
        <c:gapDepth val="0"/>
        <c:shape val="box"/>
        <c:axId val="1875029935"/>
        <c:axId val="1707089567"/>
        <c:axId val="1863099919"/>
      </c:bar3DChart>
      <c:catAx>
        <c:axId val="187502993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07089567"/>
        <c:crosses val="autoZero"/>
        <c:auto val="1"/>
        <c:lblAlgn val="ctr"/>
        <c:lblOffset val="100"/>
        <c:noMultiLvlLbl val="0"/>
      </c:catAx>
      <c:valAx>
        <c:axId val="1707089567"/>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75029935"/>
        <c:crosses val="autoZero"/>
        <c:crossBetween val="between"/>
      </c:valAx>
      <c:serAx>
        <c:axId val="1863099919"/>
        <c:scaling>
          <c:orientation val="minMax"/>
        </c:scaling>
        <c:delete val="0"/>
        <c:axPos val="b"/>
        <c:majorTickMark val="none"/>
        <c:minorTickMark val="none"/>
        <c:tickLblPos val="nextTo"/>
        <c:spPr>
          <a:noFill/>
          <a:ln w="9525"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07089567"/>
        <c:crosses val="autoZero"/>
      </c:ser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sz="1800" b="1" i="0" baseline="0">
                <a:effectLst/>
              </a:rPr>
              <a:t>Producción total por Integrante de Área</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Total_por_integrante!$D$37</c:f>
              <c:strCache>
                <c:ptCount val="1"/>
                <c:pt idx="0">
                  <c:v>Docencia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Total_por_integrante!$C$38:$C$61</c:f>
              <c:strCache>
                <c:ptCount val="17"/>
                <c:pt idx="0">
                  <c:v>Academico 1</c:v>
                </c:pt>
                <c:pt idx="1">
                  <c:v>Academico 2</c:v>
                </c:pt>
                <c:pt idx="2">
                  <c:v>Academico 3</c:v>
                </c:pt>
                <c:pt idx="3">
                  <c:v>Academico 4</c:v>
                </c:pt>
                <c:pt idx="4">
                  <c:v>Academico 5</c:v>
                </c:pt>
                <c:pt idx="5">
                  <c:v>Academico 6</c:v>
                </c:pt>
                <c:pt idx="6">
                  <c:v>Academico 7</c:v>
                </c:pt>
                <c:pt idx="7">
                  <c:v>Academico 8</c:v>
                </c:pt>
                <c:pt idx="8">
                  <c:v>Academico 9</c:v>
                </c:pt>
                <c:pt idx="9">
                  <c:v>Academico 10</c:v>
                </c:pt>
                <c:pt idx="10">
                  <c:v>Academico 11</c:v>
                </c:pt>
                <c:pt idx="11">
                  <c:v>Academico 12</c:v>
                </c:pt>
                <c:pt idx="12">
                  <c:v>Academico 13</c:v>
                </c:pt>
                <c:pt idx="13">
                  <c:v>Academico 14</c:v>
                </c:pt>
                <c:pt idx="14">
                  <c:v>Academico 15</c:v>
                </c:pt>
                <c:pt idx="15">
                  <c:v>Academico 16</c:v>
                </c:pt>
                <c:pt idx="16">
                  <c:v>Academico 17</c:v>
                </c:pt>
              </c:strCache>
            </c:strRef>
          </c:cat>
          <c:val>
            <c:numRef>
              <c:f>Total_por_integrante!$D$38:$D$61</c:f>
              <c:numCache>
                <c:formatCode>General</c:formatCode>
                <c:ptCount val="24"/>
                <c:pt idx="0">
                  <c:v>0</c:v>
                </c:pt>
                <c:pt idx="1">
                  <c:v>3</c:v>
                </c:pt>
                <c:pt idx="2">
                  <c:v>0</c:v>
                </c:pt>
                <c:pt idx="3">
                  <c:v>0</c:v>
                </c:pt>
                <c:pt idx="4">
                  <c:v>0</c:v>
                </c:pt>
                <c:pt idx="5">
                  <c:v>8</c:v>
                </c:pt>
                <c:pt idx="6">
                  <c:v>8</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EB4F-4AE1-B561-5557F293A352}"/>
            </c:ext>
          </c:extLst>
        </c:ser>
        <c:ser>
          <c:idx val="1"/>
          <c:order val="1"/>
          <c:tx>
            <c:strRef>
              <c:f>Total_por_integrante!$E$37</c:f>
              <c:strCache>
                <c:ptCount val="1"/>
                <c:pt idx="0">
                  <c:v>Investigación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Total_por_integrante!$C$38:$C$61</c:f>
              <c:strCache>
                <c:ptCount val="17"/>
                <c:pt idx="0">
                  <c:v>Academico 1</c:v>
                </c:pt>
                <c:pt idx="1">
                  <c:v>Academico 2</c:v>
                </c:pt>
                <c:pt idx="2">
                  <c:v>Academico 3</c:v>
                </c:pt>
                <c:pt idx="3">
                  <c:v>Academico 4</c:v>
                </c:pt>
                <c:pt idx="4">
                  <c:v>Academico 5</c:v>
                </c:pt>
                <c:pt idx="5">
                  <c:v>Academico 6</c:v>
                </c:pt>
                <c:pt idx="6">
                  <c:v>Academico 7</c:v>
                </c:pt>
                <c:pt idx="7">
                  <c:v>Academico 8</c:v>
                </c:pt>
                <c:pt idx="8">
                  <c:v>Academico 9</c:v>
                </c:pt>
                <c:pt idx="9">
                  <c:v>Academico 10</c:v>
                </c:pt>
                <c:pt idx="10">
                  <c:v>Academico 11</c:v>
                </c:pt>
                <c:pt idx="11">
                  <c:v>Academico 12</c:v>
                </c:pt>
                <c:pt idx="12">
                  <c:v>Academico 13</c:v>
                </c:pt>
                <c:pt idx="13">
                  <c:v>Academico 14</c:v>
                </c:pt>
                <c:pt idx="14">
                  <c:v>Academico 15</c:v>
                </c:pt>
                <c:pt idx="15">
                  <c:v>Academico 16</c:v>
                </c:pt>
                <c:pt idx="16">
                  <c:v>Academico 17</c:v>
                </c:pt>
              </c:strCache>
            </c:strRef>
          </c:cat>
          <c:val>
            <c:numRef>
              <c:f>Total_por_integrante!$E$38:$E$61</c:f>
              <c:numCache>
                <c:formatCode>General</c:formatCode>
                <c:ptCount val="24"/>
                <c:pt idx="0">
                  <c:v>2</c:v>
                </c:pt>
                <c:pt idx="1">
                  <c:v>11</c:v>
                </c:pt>
                <c:pt idx="2">
                  <c:v>17</c:v>
                </c:pt>
                <c:pt idx="3">
                  <c:v>0</c:v>
                </c:pt>
                <c:pt idx="4">
                  <c:v>8</c:v>
                </c:pt>
                <c:pt idx="5">
                  <c:v>1</c:v>
                </c:pt>
                <c:pt idx="6">
                  <c:v>3</c:v>
                </c:pt>
                <c:pt idx="7">
                  <c:v>0</c:v>
                </c:pt>
                <c:pt idx="8">
                  <c:v>0</c:v>
                </c:pt>
                <c:pt idx="9">
                  <c:v>0</c:v>
                </c:pt>
                <c:pt idx="10">
                  <c:v>7</c:v>
                </c:pt>
                <c:pt idx="11">
                  <c:v>0</c:v>
                </c:pt>
                <c:pt idx="12">
                  <c:v>4</c:v>
                </c:pt>
                <c:pt idx="13">
                  <c:v>0</c:v>
                </c:pt>
                <c:pt idx="14">
                  <c:v>12</c:v>
                </c:pt>
                <c:pt idx="15">
                  <c:v>0</c:v>
                </c:pt>
                <c:pt idx="16">
                  <c:v>0</c:v>
                </c:pt>
              </c:numCache>
            </c:numRef>
          </c:val>
          <c:extLst>
            <c:ext xmlns:c16="http://schemas.microsoft.com/office/drawing/2014/chart" uri="{C3380CC4-5D6E-409C-BE32-E72D297353CC}">
              <c16:uniqueId val="{00000001-EB4F-4AE1-B561-5557F293A352}"/>
            </c:ext>
          </c:extLst>
        </c:ser>
        <c:ser>
          <c:idx val="2"/>
          <c:order val="2"/>
          <c:tx>
            <c:strRef>
              <c:f>Total_por_integrante!$F$37</c:f>
              <c:strCache>
                <c:ptCount val="1"/>
                <c:pt idx="0">
                  <c:v>Total</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Total_por_integrante!$C$38:$C$61</c:f>
              <c:strCache>
                <c:ptCount val="17"/>
                <c:pt idx="0">
                  <c:v>Academico 1</c:v>
                </c:pt>
                <c:pt idx="1">
                  <c:v>Academico 2</c:v>
                </c:pt>
                <c:pt idx="2">
                  <c:v>Academico 3</c:v>
                </c:pt>
                <c:pt idx="3">
                  <c:v>Academico 4</c:v>
                </c:pt>
                <c:pt idx="4">
                  <c:v>Academico 5</c:v>
                </c:pt>
                <c:pt idx="5">
                  <c:v>Academico 6</c:v>
                </c:pt>
                <c:pt idx="6">
                  <c:v>Academico 7</c:v>
                </c:pt>
                <c:pt idx="7">
                  <c:v>Academico 8</c:v>
                </c:pt>
                <c:pt idx="8">
                  <c:v>Academico 9</c:v>
                </c:pt>
                <c:pt idx="9">
                  <c:v>Academico 10</c:v>
                </c:pt>
                <c:pt idx="10">
                  <c:v>Academico 11</c:v>
                </c:pt>
                <c:pt idx="11">
                  <c:v>Academico 12</c:v>
                </c:pt>
                <c:pt idx="12">
                  <c:v>Academico 13</c:v>
                </c:pt>
                <c:pt idx="13">
                  <c:v>Academico 14</c:v>
                </c:pt>
                <c:pt idx="14">
                  <c:v>Academico 15</c:v>
                </c:pt>
                <c:pt idx="15">
                  <c:v>Academico 16</c:v>
                </c:pt>
                <c:pt idx="16">
                  <c:v>Academico 17</c:v>
                </c:pt>
              </c:strCache>
            </c:strRef>
          </c:cat>
          <c:val>
            <c:numRef>
              <c:f>Total_por_integrante!$F$38:$F$61</c:f>
              <c:numCache>
                <c:formatCode>General</c:formatCode>
                <c:ptCount val="24"/>
                <c:pt idx="0">
                  <c:v>2</c:v>
                </c:pt>
                <c:pt idx="1">
                  <c:v>14</c:v>
                </c:pt>
                <c:pt idx="2">
                  <c:v>17</c:v>
                </c:pt>
                <c:pt idx="3">
                  <c:v>0</c:v>
                </c:pt>
                <c:pt idx="4">
                  <c:v>8</c:v>
                </c:pt>
                <c:pt idx="5">
                  <c:v>9</c:v>
                </c:pt>
                <c:pt idx="6">
                  <c:v>11</c:v>
                </c:pt>
                <c:pt idx="7">
                  <c:v>0</c:v>
                </c:pt>
                <c:pt idx="8">
                  <c:v>0</c:v>
                </c:pt>
                <c:pt idx="9">
                  <c:v>0</c:v>
                </c:pt>
                <c:pt idx="10">
                  <c:v>7</c:v>
                </c:pt>
                <c:pt idx="11">
                  <c:v>0</c:v>
                </c:pt>
                <c:pt idx="12">
                  <c:v>4</c:v>
                </c:pt>
                <c:pt idx="13">
                  <c:v>0</c:v>
                </c:pt>
                <c:pt idx="14">
                  <c:v>12</c:v>
                </c:pt>
                <c:pt idx="15">
                  <c:v>0</c:v>
                </c:pt>
                <c:pt idx="16">
                  <c:v>0</c:v>
                </c:pt>
                <c:pt idx="17">
                  <c:v>84</c:v>
                </c:pt>
              </c:numCache>
            </c:numRef>
          </c:val>
          <c:extLst>
            <c:ext xmlns:c16="http://schemas.microsoft.com/office/drawing/2014/chart" uri="{C3380CC4-5D6E-409C-BE32-E72D297353CC}">
              <c16:uniqueId val="{00000002-EB4F-4AE1-B561-5557F293A352}"/>
            </c:ext>
          </c:extLst>
        </c:ser>
        <c:dLbls>
          <c:dLblPos val="outEnd"/>
          <c:showLegendKey val="0"/>
          <c:showVal val="1"/>
          <c:showCatName val="0"/>
          <c:showSerName val="0"/>
          <c:showPercent val="0"/>
          <c:showBubbleSize val="0"/>
        </c:dLbls>
        <c:gapWidth val="100"/>
        <c:overlap val="-24"/>
        <c:axId val="1523938976"/>
        <c:axId val="1519994304"/>
      </c:barChart>
      <c:catAx>
        <c:axId val="15239389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19994304"/>
        <c:crosses val="autoZero"/>
        <c:auto val="1"/>
        <c:lblAlgn val="ctr"/>
        <c:lblOffset val="100"/>
        <c:noMultiLvlLbl val="0"/>
      </c:catAx>
      <c:valAx>
        <c:axId val="1519994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3938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28575">
          <a:solidFill>
            <a:schemeClr val="accent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rol!A1"/></Relationships>
</file>

<file path=xl/drawings/_rels/drawing11.xml.rels><?xml version="1.0" encoding="UTF-8" standalone="yes"?>
<Relationships xmlns="http://schemas.openxmlformats.org/package/2006/relationships"><Relationship Id="rId1" Type="http://schemas.openxmlformats.org/officeDocument/2006/relationships/hyperlink" Target="#Control!A1"/></Relationships>
</file>

<file path=xl/drawings/_rels/drawing12.xml.rels><?xml version="1.0" encoding="UTF-8" standalone="yes"?>
<Relationships xmlns="http://schemas.openxmlformats.org/package/2006/relationships"><Relationship Id="rId1" Type="http://schemas.openxmlformats.org/officeDocument/2006/relationships/hyperlink" Target="#Control!A1"/></Relationships>
</file>

<file path=xl/drawings/_rels/drawing13.xml.rels><?xml version="1.0" encoding="UTF-8" standalone="yes"?>
<Relationships xmlns="http://schemas.openxmlformats.org/package/2006/relationships"><Relationship Id="rId1" Type="http://schemas.openxmlformats.org/officeDocument/2006/relationships/hyperlink" Target="#Control!A1"/></Relationships>
</file>

<file path=xl/drawings/_rels/drawing14.xml.rels><?xml version="1.0" encoding="UTF-8" standalone="yes"?>
<Relationships xmlns="http://schemas.openxmlformats.org/package/2006/relationships"><Relationship Id="rId1" Type="http://schemas.openxmlformats.org/officeDocument/2006/relationships/hyperlink" Target="#Control!A1"/></Relationships>
</file>

<file path=xl/drawings/_rels/drawing15.xml.rels><?xml version="1.0" encoding="UTF-8" standalone="yes"?>
<Relationships xmlns="http://schemas.openxmlformats.org/package/2006/relationships"><Relationship Id="rId1" Type="http://schemas.openxmlformats.org/officeDocument/2006/relationships/hyperlink" Target="#Control!A1"/></Relationships>
</file>

<file path=xl/drawings/_rels/drawing16.xml.rels><?xml version="1.0" encoding="UTF-8" standalone="yes"?>
<Relationships xmlns="http://schemas.openxmlformats.org/package/2006/relationships"><Relationship Id="rId1" Type="http://schemas.openxmlformats.org/officeDocument/2006/relationships/hyperlink" Target="#Control!A1"/></Relationships>
</file>

<file path=xl/drawings/_rels/drawing17.xml.rels><?xml version="1.0" encoding="UTF-8" standalone="yes"?>
<Relationships xmlns="http://schemas.openxmlformats.org/package/2006/relationships"><Relationship Id="rId1" Type="http://schemas.openxmlformats.org/officeDocument/2006/relationships/hyperlink" Target="#Control!A1"/></Relationships>
</file>

<file path=xl/drawings/_rels/drawing18.xml.rels><?xml version="1.0" encoding="UTF-8" standalone="yes"?>
<Relationships xmlns="http://schemas.openxmlformats.org/package/2006/relationships"><Relationship Id="rId1" Type="http://schemas.openxmlformats.org/officeDocument/2006/relationships/hyperlink" Target="#Control!A1"/></Relationships>
</file>

<file path=xl/drawings/_rels/drawing19.xml.rels><?xml version="1.0" encoding="UTF-8" standalone="yes"?>
<Relationships xmlns="http://schemas.openxmlformats.org/package/2006/relationships"><Relationship Id="rId1" Type="http://schemas.openxmlformats.org/officeDocument/2006/relationships/hyperlink" Target="#Control!A1"/></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hyperlink" Target="#Control!A1"/></Relationships>
</file>

<file path=xl/drawings/_rels/drawing21.xml.rels><?xml version="1.0" encoding="UTF-8" standalone="yes"?>
<Relationships xmlns="http://schemas.openxmlformats.org/package/2006/relationships"><Relationship Id="rId1" Type="http://schemas.openxmlformats.org/officeDocument/2006/relationships/hyperlink" Target="#Control!A1"/></Relationships>
</file>

<file path=xl/drawings/_rels/drawing22.xml.rels><?xml version="1.0" encoding="UTF-8" standalone="yes"?>
<Relationships xmlns="http://schemas.openxmlformats.org/package/2006/relationships"><Relationship Id="rId1" Type="http://schemas.openxmlformats.org/officeDocument/2006/relationships/hyperlink" Target="#Control!A1"/></Relationships>
</file>

<file path=xl/drawings/_rels/drawing23.xml.rels><?xml version="1.0" encoding="UTF-8" standalone="yes"?>
<Relationships xmlns="http://schemas.openxmlformats.org/package/2006/relationships"><Relationship Id="rId1" Type="http://schemas.openxmlformats.org/officeDocument/2006/relationships/hyperlink" Target="#Control!A1"/></Relationships>
</file>

<file path=xl/drawings/_rels/drawing24.xml.rels><?xml version="1.0" encoding="UTF-8" standalone="yes"?>
<Relationships xmlns="http://schemas.openxmlformats.org/package/2006/relationships"><Relationship Id="rId1" Type="http://schemas.openxmlformats.org/officeDocument/2006/relationships/hyperlink" Target="#Control!A1"/></Relationships>
</file>

<file path=xl/drawings/_rels/drawing25.xml.rels><?xml version="1.0" encoding="UTF-8" standalone="yes"?>
<Relationships xmlns="http://schemas.openxmlformats.org/package/2006/relationships"><Relationship Id="rId1" Type="http://schemas.openxmlformats.org/officeDocument/2006/relationships/hyperlink" Target="#Control!A1"/></Relationships>
</file>

<file path=xl/drawings/_rels/drawing26.xml.rels><?xml version="1.0" encoding="UTF-8" standalone="yes"?>
<Relationships xmlns="http://schemas.openxmlformats.org/package/2006/relationships"><Relationship Id="rId1" Type="http://schemas.openxmlformats.org/officeDocument/2006/relationships/hyperlink" Target="#Control!A1"/></Relationships>
</file>

<file path=xl/drawings/_rels/drawing27.xml.rels><?xml version="1.0" encoding="UTF-8" standalone="yes"?>
<Relationships xmlns="http://schemas.openxmlformats.org/package/2006/relationships"><Relationship Id="rId1" Type="http://schemas.openxmlformats.org/officeDocument/2006/relationships/hyperlink" Target="#Control!A1"/></Relationships>
</file>

<file path=xl/drawings/_rels/drawing28.xml.rels><?xml version="1.0" encoding="UTF-8" standalone="yes"?>
<Relationships xmlns="http://schemas.openxmlformats.org/package/2006/relationships"><Relationship Id="rId1" Type="http://schemas.openxmlformats.org/officeDocument/2006/relationships/hyperlink" Target="#Control!A1"/></Relationships>
</file>

<file path=xl/drawings/_rels/drawing29.xml.rels><?xml version="1.0" encoding="UTF-8" standalone="yes"?>
<Relationships xmlns="http://schemas.openxmlformats.org/package/2006/relationships"><Relationship Id="rId1" Type="http://schemas.openxmlformats.org/officeDocument/2006/relationships/hyperlink" Target="#Control!A1"/></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hyperlink" Target="#Control!A1"/></Relationships>
</file>

<file path=xl/drawings/_rels/drawing7.xml.rels><?xml version="1.0" encoding="UTF-8" standalone="yes"?>
<Relationships xmlns="http://schemas.openxmlformats.org/package/2006/relationships"><Relationship Id="rId1" Type="http://schemas.openxmlformats.org/officeDocument/2006/relationships/hyperlink" Target="#Control!A1"/></Relationships>
</file>

<file path=xl/drawings/_rels/drawing8.xml.rels><?xml version="1.0" encoding="UTF-8" standalone="yes"?>
<Relationships xmlns="http://schemas.openxmlformats.org/package/2006/relationships"><Relationship Id="rId1" Type="http://schemas.openxmlformats.org/officeDocument/2006/relationships/hyperlink" Target="#Control!A1"/></Relationships>
</file>

<file path=xl/drawings/_rels/drawing9.xml.rels><?xml version="1.0" encoding="UTF-8" standalone="yes"?>
<Relationships xmlns="http://schemas.openxmlformats.org/package/2006/relationships"><Relationship Id="rId1" Type="http://schemas.openxmlformats.org/officeDocument/2006/relationships/hyperlink" Target="#Control!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32514</xdr:rowOff>
    </xdr:from>
    <xdr:to>
      <xdr:col>3</xdr:col>
      <xdr:colOff>171450</xdr:colOff>
      <xdr:row>3</xdr:row>
      <xdr:rowOff>56386</xdr:rowOff>
    </xdr:to>
    <xdr:pic>
      <xdr:nvPicPr>
        <xdr:cNvPr id="7" name="Imagen 6">
          <a:extLst>
            <a:ext uri="{FF2B5EF4-FFF2-40B4-BE49-F238E27FC236}">
              <a16:creationId xmlns:a16="http://schemas.microsoft.com/office/drawing/2014/main" id="{720722CB-B371-4C64-9CF0-A966D9613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50" y="32514"/>
          <a:ext cx="1638300" cy="5953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19</xdr:row>
      <xdr:rowOff>66675</xdr:rowOff>
    </xdr:from>
    <xdr:to>
      <xdr:col>1</xdr:col>
      <xdr:colOff>676275</xdr:colOff>
      <xdr:row>22</xdr:row>
      <xdr:rowOff>9525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BE6FBF0-B2A1-451A-AC46-552CAABF70D9}"/>
            </a:ext>
          </a:extLst>
        </xdr:cNvPr>
        <xdr:cNvSpPr/>
      </xdr:nvSpPr>
      <xdr:spPr>
        <a:xfrm>
          <a:off x="66675" y="36861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DDC1F990-00DD-4949-B3DC-CB2F12BD444C}"/>
            </a:ext>
          </a:extLst>
        </xdr:cNvPr>
        <xdr:cNvSpPr/>
      </xdr:nvSpPr>
      <xdr:spPr>
        <a:xfrm>
          <a:off x="57150"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57A618E4-A19C-4DAC-AF86-7C97FCDF4E38}"/>
            </a:ext>
          </a:extLst>
        </xdr:cNvPr>
        <xdr:cNvSpPr/>
      </xdr:nvSpPr>
      <xdr:spPr>
        <a:xfrm>
          <a:off x="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55CCDAA-F6D5-4CA0-8868-34FB024B9F50}"/>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142875</xdr:colOff>
      <xdr:row>10</xdr:row>
      <xdr:rowOff>104775</xdr:rowOff>
    </xdr:from>
    <xdr:to>
      <xdr:col>2</xdr:col>
      <xdr:colOff>66675</xdr:colOff>
      <xdr:row>11</xdr:row>
      <xdr:rowOff>161925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8EC13FE3-BFA9-4770-A646-F221B397E633}"/>
            </a:ext>
          </a:extLst>
        </xdr:cNvPr>
        <xdr:cNvSpPr/>
      </xdr:nvSpPr>
      <xdr:spPr>
        <a:xfrm>
          <a:off x="142875" y="7667625"/>
          <a:ext cx="14478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19</xdr:row>
      <xdr:rowOff>38100</xdr:rowOff>
    </xdr:from>
    <xdr:to>
      <xdr:col>1</xdr:col>
      <xdr:colOff>676275</xdr:colOff>
      <xdr:row>21</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F1AA9F4-0825-4225-A931-10E63D359B5C}"/>
            </a:ext>
          </a:extLst>
        </xdr:cNvPr>
        <xdr:cNvSpPr/>
      </xdr:nvSpPr>
      <xdr:spPr>
        <a:xfrm>
          <a:off x="66675" y="365760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19</xdr:row>
      <xdr:rowOff>28575</xdr:rowOff>
    </xdr:from>
    <xdr:to>
      <xdr:col>1</xdr:col>
      <xdr:colOff>685800</xdr:colOff>
      <xdr:row>21</xdr:row>
      <xdr:rowOff>161925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AF2ADE-9FC2-4251-A292-3DA700404B9A}"/>
            </a:ext>
          </a:extLst>
        </xdr:cNvPr>
        <xdr:cNvSpPr/>
      </xdr:nvSpPr>
      <xdr:spPr>
        <a:xfrm>
          <a:off x="7620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66675</xdr:rowOff>
    </xdr:from>
    <xdr:to>
      <xdr:col>1</xdr:col>
      <xdr:colOff>676275</xdr:colOff>
      <xdr:row>22</xdr:row>
      <xdr:rowOff>9525</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2362E4D6-9627-40AB-A6C0-273C7DEBC066}"/>
            </a:ext>
          </a:extLst>
        </xdr:cNvPr>
        <xdr:cNvSpPr/>
      </xdr:nvSpPr>
      <xdr:spPr>
        <a:xfrm>
          <a:off x="66675"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4988988F-B217-4554-B006-E996A3C18129}"/>
            </a:ext>
          </a:extLst>
        </xdr:cNvPr>
        <xdr:cNvSpPr/>
      </xdr:nvSpPr>
      <xdr:spPr>
        <a:xfrm>
          <a:off x="57150"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C4ECE506-25C8-4168-A4FD-350E91617E84}"/>
            </a:ext>
          </a:extLst>
        </xdr:cNvPr>
        <xdr:cNvSpPr/>
      </xdr:nvSpPr>
      <xdr:spPr>
        <a:xfrm>
          <a:off x="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45BAEA5C-7C4B-40C0-B559-BFD1AECDF646}"/>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xdr:colOff>
      <xdr:row>19</xdr:row>
      <xdr:rowOff>47625</xdr:rowOff>
    </xdr:from>
    <xdr:to>
      <xdr:col>1</xdr:col>
      <xdr:colOff>666750</xdr:colOff>
      <xdr:row>21</xdr:row>
      <xdr:rowOff>180975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87F5D4A6-5BDD-44E4-889B-E877A000322C}"/>
            </a:ext>
          </a:extLst>
        </xdr:cNvPr>
        <xdr:cNvSpPr/>
      </xdr:nvSpPr>
      <xdr:spPr>
        <a:xfrm>
          <a:off x="57150" y="366712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AFFD499D-3641-4A66-A8A9-FE4955E5605E}"/>
            </a:ext>
          </a:extLst>
        </xdr:cNvPr>
        <xdr:cNvSpPr/>
      </xdr:nvSpPr>
      <xdr:spPr>
        <a:xfrm>
          <a:off x="66675" y="352044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19</xdr:row>
      <xdr:rowOff>28575</xdr:rowOff>
    </xdr:from>
    <xdr:to>
      <xdr:col>1</xdr:col>
      <xdr:colOff>685800</xdr:colOff>
      <xdr:row>21</xdr:row>
      <xdr:rowOff>161925</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43EE5137-D62A-4E49-BE68-FBCCE1DC32F4}"/>
            </a:ext>
          </a:extLst>
        </xdr:cNvPr>
        <xdr:cNvSpPr/>
      </xdr:nvSpPr>
      <xdr:spPr>
        <a:xfrm>
          <a:off x="76200"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66675</xdr:rowOff>
    </xdr:from>
    <xdr:to>
      <xdr:col>1</xdr:col>
      <xdr:colOff>676275</xdr:colOff>
      <xdr:row>22</xdr:row>
      <xdr:rowOff>9525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D5E9896E-BFBC-4A1D-B830-EC2B85A4B0A0}"/>
            </a:ext>
          </a:extLst>
        </xdr:cNvPr>
        <xdr:cNvSpPr/>
      </xdr:nvSpPr>
      <xdr:spPr>
        <a:xfrm>
          <a:off x="66675" y="354901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50149B0E-BFDB-4860-BBBE-98FB66CE8644}"/>
            </a:ext>
          </a:extLst>
        </xdr:cNvPr>
        <xdr:cNvSpPr/>
      </xdr:nvSpPr>
      <xdr:spPr>
        <a:xfrm>
          <a:off x="57150" y="354901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0F32A99B-5958-4BC6-8BDF-18B69A357AE8}"/>
            </a:ext>
          </a:extLst>
        </xdr:cNvPr>
        <xdr:cNvSpPr/>
      </xdr:nvSpPr>
      <xdr:spPr>
        <a:xfrm>
          <a:off x="0"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43BA40C2-FA8C-4C49-9A85-29238B9D5253}"/>
            </a:ext>
          </a:extLst>
        </xdr:cNvPr>
        <xdr:cNvSpPr/>
      </xdr:nvSpPr>
      <xdr:spPr>
        <a:xfrm>
          <a:off x="28575"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19</xdr:row>
      <xdr:rowOff>38100</xdr:rowOff>
    </xdr:from>
    <xdr:to>
      <xdr:col>1</xdr:col>
      <xdr:colOff>676275</xdr:colOff>
      <xdr:row>21</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0C3F8ED-B22B-49DD-9F0D-B283D20D600E}"/>
            </a:ext>
          </a:extLst>
        </xdr:cNvPr>
        <xdr:cNvSpPr/>
      </xdr:nvSpPr>
      <xdr:spPr>
        <a:xfrm>
          <a:off x="66675" y="36861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47625</xdr:rowOff>
    </xdr:from>
    <xdr:to>
      <xdr:col>1</xdr:col>
      <xdr:colOff>666750</xdr:colOff>
      <xdr:row>21</xdr:row>
      <xdr:rowOff>180975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DEF7228D-1642-47E9-8C0F-04D1212FD054}"/>
            </a:ext>
          </a:extLst>
        </xdr:cNvPr>
        <xdr:cNvSpPr/>
      </xdr:nvSpPr>
      <xdr:spPr>
        <a:xfrm>
          <a:off x="57150" y="352234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5283F3EA-44AD-43DD-B1C2-8F30D98AEA4C}"/>
            </a:ext>
          </a:extLst>
        </xdr:cNvPr>
        <xdr:cNvSpPr/>
      </xdr:nvSpPr>
      <xdr:spPr>
        <a:xfrm>
          <a:off x="66675" y="351282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19</xdr:row>
      <xdr:rowOff>28575</xdr:rowOff>
    </xdr:from>
    <xdr:to>
      <xdr:col>1</xdr:col>
      <xdr:colOff>685800</xdr:colOff>
      <xdr:row>21</xdr:row>
      <xdr:rowOff>161925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9FE6BBE0-ECB0-4ED4-80A4-B54BF8B93073}"/>
            </a:ext>
          </a:extLst>
        </xdr:cNvPr>
        <xdr:cNvSpPr/>
      </xdr:nvSpPr>
      <xdr:spPr>
        <a:xfrm>
          <a:off x="7620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66675</xdr:rowOff>
    </xdr:from>
    <xdr:to>
      <xdr:col>1</xdr:col>
      <xdr:colOff>676275</xdr:colOff>
      <xdr:row>22</xdr:row>
      <xdr:rowOff>9525</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A821B9C8-3403-4AF6-94D1-EC211AAB0780}"/>
            </a:ext>
          </a:extLst>
        </xdr:cNvPr>
        <xdr:cNvSpPr/>
      </xdr:nvSpPr>
      <xdr:spPr>
        <a:xfrm>
          <a:off x="66675"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48598522-DD30-4E01-9BF6-8AAD82A11A3A}"/>
            </a:ext>
          </a:extLst>
        </xdr:cNvPr>
        <xdr:cNvSpPr/>
      </xdr:nvSpPr>
      <xdr:spPr>
        <a:xfrm>
          <a:off x="57150"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4F032F7B-C6EB-4CDF-81A5-8874CDE56937}"/>
            </a:ext>
          </a:extLst>
        </xdr:cNvPr>
        <xdr:cNvSpPr/>
      </xdr:nvSpPr>
      <xdr:spPr>
        <a:xfrm>
          <a:off x="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9" name="Rectángulo: esquinas redondeadas 8">
          <a:hlinkClick xmlns:r="http://schemas.openxmlformats.org/officeDocument/2006/relationships" r:id="rId1"/>
          <a:extLst>
            <a:ext uri="{FF2B5EF4-FFF2-40B4-BE49-F238E27FC236}">
              <a16:creationId xmlns:a16="http://schemas.microsoft.com/office/drawing/2014/main" id="{FB249434-9E19-43CD-AC38-AF64E567C22B}"/>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19</xdr:row>
      <xdr:rowOff>95250</xdr:rowOff>
    </xdr:from>
    <xdr:to>
      <xdr:col>1</xdr:col>
      <xdr:colOff>676275</xdr:colOff>
      <xdr:row>22</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EA4BEEAD-3665-4B00-AB8D-D81D11F97162}"/>
            </a:ext>
          </a:extLst>
        </xdr:cNvPr>
        <xdr:cNvSpPr/>
      </xdr:nvSpPr>
      <xdr:spPr>
        <a:xfrm>
          <a:off x="66675" y="371475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E04D7EE3-C74F-41B1-B5FA-4F24D9845B85}"/>
            </a:ext>
          </a:extLst>
        </xdr:cNvPr>
        <xdr:cNvSpPr/>
      </xdr:nvSpPr>
      <xdr:spPr>
        <a:xfrm>
          <a:off x="66675" y="354330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47625</xdr:rowOff>
    </xdr:from>
    <xdr:to>
      <xdr:col>1</xdr:col>
      <xdr:colOff>666750</xdr:colOff>
      <xdr:row>21</xdr:row>
      <xdr:rowOff>180975</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BF276789-0238-42C2-A13E-8EA5308B6F52}"/>
            </a:ext>
          </a:extLst>
        </xdr:cNvPr>
        <xdr:cNvSpPr/>
      </xdr:nvSpPr>
      <xdr:spPr>
        <a:xfrm>
          <a:off x="57150" y="355282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55524963-656C-4DAB-A78B-EA91E2B2E5E6}"/>
            </a:ext>
          </a:extLst>
        </xdr:cNvPr>
        <xdr:cNvSpPr/>
      </xdr:nvSpPr>
      <xdr:spPr>
        <a:xfrm>
          <a:off x="66675" y="354330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19</xdr:row>
      <xdr:rowOff>28575</xdr:rowOff>
    </xdr:from>
    <xdr:to>
      <xdr:col>1</xdr:col>
      <xdr:colOff>685800</xdr:colOff>
      <xdr:row>21</xdr:row>
      <xdr:rowOff>161925</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F71CBE42-5868-47DE-BDDF-3D409A7A892B}"/>
            </a:ext>
          </a:extLst>
        </xdr:cNvPr>
        <xdr:cNvSpPr/>
      </xdr:nvSpPr>
      <xdr:spPr>
        <a:xfrm>
          <a:off x="76200" y="353377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66675</xdr:rowOff>
    </xdr:from>
    <xdr:to>
      <xdr:col>1</xdr:col>
      <xdr:colOff>676275</xdr:colOff>
      <xdr:row>22</xdr:row>
      <xdr:rowOff>9525</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9B6ED891-B9FE-41B5-BFAE-06F99562756E}"/>
            </a:ext>
          </a:extLst>
        </xdr:cNvPr>
        <xdr:cNvSpPr/>
      </xdr:nvSpPr>
      <xdr:spPr>
        <a:xfrm>
          <a:off x="66675" y="357187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B52E08DD-99EA-47BA-AD0A-9C9D78057F5A}"/>
            </a:ext>
          </a:extLst>
        </xdr:cNvPr>
        <xdr:cNvSpPr/>
      </xdr:nvSpPr>
      <xdr:spPr>
        <a:xfrm>
          <a:off x="57150" y="357187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9" name="Rectángulo: esquinas redondeadas 8">
          <a:hlinkClick xmlns:r="http://schemas.openxmlformats.org/officeDocument/2006/relationships" r:id="rId1"/>
          <a:extLst>
            <a:ext uri="{FF2B5EF4-FFF2-40B4-BE49-F238E27FC236}">
              <a16:creationId xmlns:a16="http://schemas.microsoft.com/office/drawing/2014/main" id="{1D78AD0D-8D5B-4BF6-9379-399BEFBCD892}"/>
            </a:ext>
          </a:extLst>
        </xdr:cNvPr>
        <xdr:cNvSpPr/>
      </xdr:nvSpPr>
      <xdr:spPr>
        <a:xfrm>
          <a:off x="0" y="353377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10" name="Rectángulo: esquinas redondeadas 9">
          <a:hlinkClick xmlns:r="http://schemas.openxmlformats.org/officeDocument/2006/relationships" r:id="rId1"/>
          <a:extLst>
            <a:ext uri="{FF2B5EF4-FFF2-40B4-BE49-F238E27FC236}">
              <a16:creationId xmlns:a16="http://schemas.microsoft.com/office/drawing/2014/main" id="{D92452B9-E5E0-4C11-A69C-1EFF5E3A0C95}"/>
            </a:ext>
          </a:extLst>
        </xdr:cNvPr>
        <xdr:cNvSpPr/>
      </xdr:nvSpPr>
      <xdr:spPr>
        <a:xfrm>
          <a:off x="28575" y="353377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19</xdr:row>
      <xdr:rowOff>76200</xdr:rowOff>
    </xdr:from>
    <xdr:to>
      <xdr:col>1</xdr:col>
      <xdr:colOff>638175</xdr:colOff>
      <xdr:row>22</xdr:row>
      <xdr:rowOff>19050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8244EB7-3EDD-4DD9-8FB7-00F02809BFEF}"/>
            </a:ext>
          </a:extLst>
        </xdr:cNvPr>
        <xdr:cNvSpPr/>
      </xdr:nvSpPr>
      <xdr:spPr>
        <a:xfrm>
          <a:off x="28575" y="369570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95250</xdr:rowOff>
    </xdr:from>
    <xdr:to>
      <xdr:col>1</xdr:col>
      <xdr:colOff>676275</xdr:colOff>
      <xdr:row>22</xdr:row>
      <xdr:rowOff>38100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94FD1BD8-EB7E-4084-B003-9B1D909DE77A}"/>
            </a:ext>
          </a:extLst>
        </xdr:cNvPr>
        <xdr:cNvSpPr/>
      </xdr:nvSpPr>
      <xdr:spPr>
        <a:xfrm>
          <a:off x="66675" y="3569970"/>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B5E87FE6-BB27-4AA8-9B5D-B19F67137801}"/>
            </a:ext>
          </a:extLst>
        </xdr:cNvPr>
        <xdr:cNvSpPr/>
      </xdr:nvSpPr>
      <xdr:spPr>
        <a:xfrm>
          <a:off x="66675" y="351282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47625</xdr:rowOff>
    </xdr:from>
    <xdr:to>
      <xdr:col>1</xdr:col>
      <xdr:colOff>666750</xdr:colOff>
      <xdr:row>21</xdr:row>
      <xdr:rowOff>180975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2B2F69F9-86B9-47D1-835A-4233A8B2740F}"/>
            </a:ext>
          </a:extLst>
        </xdr:cNvPr>
        <xdr:cNvSpPr/>
      </xdr:nvSpPr>
      <xdr:spPr>
        <a:xfrm>
          <a:off x="57150" y="352234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38100</xdr:rowOff>
    </xdr:from>
    <xdr:to>
      <xdr:col>1</xdr:col>
      <xdr:colOff>676275</xdr:colOff>
      <xdr:row>21</xdr:row>
      <xdr:rowOff>171450</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2029AA26-7C82-4B4D-B173-5314EC196518}"/>
            </a:ext>
          </a:extLst>
        </xdr:cNvPr>
        <xdr:cNvSpPr/>
      </xdr:nvSpPr>
      <xdr:spPr>
        <a:xfrm>
          <a:off x="66675" y="351282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19</xdr:row>
      <xdr:rowOff>28575</xdr:rowOff>
    </xdr:from>
    <xdr:to>
      <xdr:col>1</xdr:col>
      <xdr:colOff>685800</xdr:colOff>
      <xdr:row>21</xdr:row>
      <xdr:rowOff>161925</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73663238-1408-4073-8D73-F14224D4037D}"/>
            </a:ext>
          </a:extLst>
        </xdr:cNvPr>
        <xdr:cNvSpPr/>
      </xdr:nvSpPr>
      <xdr:spPr>
        <a:xfrm>
          <a:off x="7620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19</xdr:row>
      <xdr:rowOff>66675</xdr:rowOff>
    </xdr:from>
    <xdr:to>
      <xdr:col>1</xdr:col>
      <xdr:colOff>676275</xdr:colOff>
      <xdr:row>22</xdr:row>
      <xdr:rowOff>9525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315CABB1-0C44-41C9-B618-5ED34689F6CF}"/>
            </a:ext>
          </a:extLst>
        </xdr:cNvPr>
        <xdr:cNvSpPr/>
      </xdr:nvSpPr>
      <xdr:spPr>
        <a:xfrm>
          <a:off x="66675"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19</xdr:row>
      <xdr:rowOff>66675</xdr:rowOff>
    </xdr:from>
    <xdr:to>
      <xdr:col>1</xdr:col>
      <xdr:colOff>666750</xdr:colOff>
      <xdr:row>22</xdr:row>
      <xdr:rowOff>9525</xdr:rowOff>
    </xdr:to>
    <xdr:sp macro="" textlink="">
      <xdr:nvSpPr>
        <xdr:cNvPr id="9" name="Rectángulo: esquinas redondeadas 8">
          <a:hlinkClick xmlns:r="http://schemas.openxmlformats.org/officeDocument/2006/relationships" r:id="rId1"/>
          <a:extLst>
            <a:ext uri="{FF2B5EF4-FFF2-40B4-BE49-F238E27FC236}">
              <a16:creationId xmlns:a16="http://schemas.microsoft.com/office/drawing/2014/main" id="{2ABF59A2-54B1-4682-B45E-EE2F509C55D1}"/>
            </a:ext>
          </a:extLst>
        </xdr:cNvPr>
        <xdr:cNvSpPr/>
      </xdr:nvSpPr>
      <xdr:spPr>
        <a:xfrm>
          <a:off x="57150" y="354139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10" name="Rectángulo: esquinas redondeadas 9">
          <a:hlinkClick xmlns:r="http://schemas.openxmlformats.org/officeDocument/2006/relationships" r:id="rId1"/>
          <a:extLst>
            <a:ext uri="{FF2B5EF4-FFF2-40B4-BE49-F238E27FC236}">
              <a16:creationId xmlns:a16="http://schemas.microsoft.com/office/drawing/2014/main" id="{B1585C9A-DC26-4581-B2D3-992365558633}"/>
            </a:ext>
          </a:extLst>
        </xdr:cNvPr>
        <xdr:cNvSpPr/>
      </xdr:nvSpPr>
      <xdr:spPr>
        <a:xfrm>
          <a:off x="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650D64DF-F31B-4FE5-8757-15CDE6DEBD5B}"/>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10</xdr:row>
      <xdr:rowOff>47625</xdr:rowOff>
    </xdr:from>
    <xdr:to>
      <xdr:col>1</xdr:col>
      <xdr:colOff>676275</xdr:colOff>
      <xdr:row>12</xdr:row>
      <xdr:rowOff>180975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C0DB28E-6183-47FD-8984-3D0257A1C8FC}"/>
            </a:ext>
          </a:extLst>
        </xdr:cNvPr>
        <xdr:cNvSpPr/>
      </xdr:nvSpPr>
      <xdr:spPr>
        <a:xfrm>
          <a:off x="66675" y="366712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10</xdr:row>
      <xdr:rowOff>76200</xdr:rowOff>
    </xdr:from>
    <xdr:to>
      <xdr:col>1</xdr:col>
      <xdr:colOff>638175</xdr:colOff>
      <xdr:row>13</xdr:row>
      <xdr:rowOff>19050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86DD56A3-9987-4630-917B-8F0F1F430C95}"/>
            </a:ext>
          </a:extLst>
        </xdr:cNvPr>
        <xdr:cNvSpPr/>
      </xdr:nvSpPr>
      <xdr:spPr>
        <a:xfrm>
          <a:off x="28575" y="3558540"/>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10</xdr:row>
      <xdr:rowOff>95250</xdr:rowOff>
    </xdr:from>
    <xdr:to>
      <xdr:col>1</xdr:col>
      <xdr:colOff>676275</xdr:colOff>
      <xdr:row>13</xdr:row>
      <xdr:rowOff>38100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F7CF223E-1741-421B-9645-D0A8389D6C6C}"/>
            </a:ext>
          </a:extLst>
        </xdr:cNvPr>
        <xdr:cNvSpPr/>
      </xdr:nvSpPr>
      <xdr:spPr>
        <a:xfrm>
          <a:off x="66675" y="3577590"/>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10</xdr:row>
      <xdr:rowOff>38100</xdr:rowOff>
    </xdr:from>
    <xdr:to>
      <xdr:col>1</xdr:col>
      <xdr:colOff>676275</xdr:colOff>
      <xdr:row>12</xdr:row>
      <xdr:rowOff>171450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616D1056-1ECA-408E-B340-EB646C61B0B1}"/>
            </a:ext>
          </a:extLst>
        </xdr:cNvPr>
        <xdr:cNvSpPr/>
      </xdr:nvSpPr>
      <xdr:spPr>
        <a:xfrm>
          <a:off x="66675" y="352044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10</xdr:row>
      <xdr:rowOff>47625</xdr:rowOff>
    </xdr:from>
    <xdr:to>
      <xdr:col>1</xdr:col>
      <xdr:colOff>666750</xdr:colOff>
      <xdr:row>12</xdr:row>
      <xdr:rowOff>180975</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9ABC8788-2202-4A24-9018-ADF9FEB21F00}"/>
            </a:ext>
          </a:extLst>
        </xdr:cNvPr>
        <xdr:cNvSpPr/>
      </xdr:nvSpPr>
      <xdr:spPr>
        <a:xfrm>
          <a:off x="57150" y="352996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10</xdr:row>
      <xdr:rowOff>38100</xdr:rowOff>
    </xdr:from>
    <xdr:to>
      <xdr:col>1</xdr:col>
      <xdr:colOff>676275</xdr:colOff>
      <xdr:row>12</xdr:row>
      <xdr:rowOff>171450</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3CF964E1-3C89-4404-B4BA-AA177684A65E}"/>
            </a:ext>
          </a:extLst>
        </xdr:cNvPr>
        <xdr:cNvSpPr/>
      </xdr:nvSpPr>
      <xdr:spPr>
        <a:xfrm>
          <a:off x="66675" y="3520440"/>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76200</xdr:colOff>
      <xdr:row>10</xdr:row>
      <xdr:rowOff>28575</xdr:rowOff>
    </xdr:from>
    <xdr:to>
      <xdr:col>1</xdr:col>
      <xdr:colOff>685800</xdr:colOff>
      <xdr:row>12</xdr:row>
      <xdr:rowOff>161925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E4FCE2B6-C9D4-4D5F-BA15-5D8BA1D38B91}"/>
            </a:ext>
          </a:extLst>
        </xdr:cNvPr>
        <xdr:cNvSpPr/>
      </xdr:nvSpPr>
      <xdr:spPr>
        <a:xfrm>
          <a:off x="76200"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66675</xdr:colOff>
      <xdr:row>10</xdr:row>
      <xdr:rowOff>66675</xdr:rowOff>
    </xdr:from>
    <xdr:to>
      <xdr:col>1</xdr:col>
      <xdr:colOff>676275</xdr:colOff>
      <xdr:row>13</xdr:row>
      <xdr:rowOff>9525</xdr:rowOff>
    </xdr:to>
    <xdr:sp macro="" textlink="">
      <xdr:nvSpPr>
        <xdr:cNvPr id="9" name="Rectángulo: esquinas redondeadas 8">
          <a:hlinkClick xmlns:r="http://schemas.openxmlformats.org/officeDocument/2006/relationships" r:id="rId1"/>
          <a:extLst>
            <a:ext uri="{FF2B5EF4-FFF2-40B4-BE49-F238E27FC236}">
              <a16:creationId xmlns:a16="http://schemas.microsoft.com/office/drawing/2014/main" id="{C335070A-2007-4FEE-926D-3EF71E9875C4}"/>
            </a:ext>
          </a:extLst>
        </xdr:cNvPr>
        <xdr:cNvSpPr/>
      </xdr:nvSpPr>
      <xdr:spPr>
        <a:xfrm>
          <a:off x="66675" y="354901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57150</xdr:colOff>
      <xdr:row>10</xdr:row>
      <xdr:rowOff>66675</xdr:rowOff>
    </xdr:from>
    <xdr:to>
      <xdr:col>1</xdr:col>
      <xdr:colOff>666750</xdr:colOff>
      <xdr:row>13</xdr:row>
      <xdr:rowOff>9525</xdr:rowOff>
    </xdr:to>
    <xdr:sp macro="" textlink="">
      <xdr:nvSpPr>
        <xdr:cNvPr id="10" name="Rectángulo: esquinas redondeadas 9">
          <a:hlinkClick xmlns:r="http://schemas.openxmlformats.org/officeDocument/2006/relationships" r:id="rId1"/>
          <a:extLst>
            <a:ext uri="{FF2B5EF4-FFF2-40B4-BE49-F238E27FC236}">
              <a16:creationId xmlns:a16="http://schemas.microsoft.com/office/drawing/2014/main" id="{8C45AB1A-1A1E-4B62-9E6D-D7EA581908CE}"/>
            </a:ext>
          </a:extLst>
        </xdr:cNvPr>
        <xdr:cNvSpPr/>
      </xdr:nvSpPr>
      <xdr:spPr>
        <a:xfrm>
          <a:off x="57150" y="3549015"/>
          <a:ext cx="1394460" cy="49149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10</xdr:row>
      <xdr:rowOff>28575</xdr:rowOff>
    </xdr:from>
    <xdr:to>
      <xdr:col>1</xdr:col>
      <xdr:colOff>609600</xdr:colOff>
      <xdr:row>12</xdr:row>
      <xdr:rowOff>161925</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D0297F02-E313-44A1-B05E-5FBAF3889E89}"/>
            </a:ext>
          </a:extLst>
        </xdr:cNvPr>
        <xdr:cNvSpPr/>
      </xdr:nvSpPr>
      <xdr:spPr>
        <a:xfrm>
          <a:off x="0"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10</xdr:row>
      <xdr:rowOff>28575</xdr:rowOff>
    </xdr:from>
    <xdr:to>
      <xdr:col>1</xdr:col>
      <xdr:colOff>638175</xdr:colOff>
      <xdr:row>12</xdr:row>
      <xdr:rowOff>161925</xdr:rowOff>
    </xdr:to>
    <xdr:sp macro="" textlink="">
      <xdr:nvSpPr>
        <xdr:cNvPr id="12" name="Rectángulo: esquinas redondeadas 11">
          <a:hlinkClick xmlns:r="http://schemas.openxmlformats.org/officeDocument/2006/relationships" r:id="rId1"/>
          <a:extLst>
            <a:ext uri="{FF2B5EF4-FFF2-40B4-BE49-F238E27FC236}">
              <a16:creationId xmlns:a16="http://schemas.microsoft.com/office/drawing/2014/main" id="{3E681BF8-A0F5-4524-A3C1-1AB88E18477C}"/>
            </a:ext>
          </a:extLst>
        </xdr:cNvPr>
        <xdr:cNvSpPr/>
      </xdr:nvSpPr>
      <xdr:spPr>
        <a:xfrm>
          <a:off x="28575" y="351091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209550</xdr:colOff>
      <xdr:row>12</xdr:row>
      <xdr:rowOff>28574</xdr:rowOff>
    </xdr:from>
    <xdr:to>
      <xdr:col>3</xdr:col>
      <xdr:colOff>895350</xdr:colOff>
      <xdr:row>14</xdr:row>
      <xdr:rowOff>190499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138AD2A-1579-4771-BDCE-B1AD25100A82}"/>
            </a:ext>
          </a:extLst>
        </xdr:cNvPr>
        <xdr:cNvSpPr/>
      </xdr:nvSpPr>
      <xdr:spPr>
        <a:xfrm>
          <a:off x="209550" y="4791074"/>
          <a:ext cx="2505075" cy="542925"/>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57150</xdr:colOff>
      <xdr:row>19</xdr:row>
      <xdr:rowOff>38100</xdr:rowOff>
    </xdr:from>
    <xdr:to>
      <xdr:col>1</xdr:col>
      <xdr:colOff>666750</xdr:colOff>
      <xdr:row>21</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C873D933-B02B-46E3-A994-D8259D3ACFE1}"/>
            </a:ext>
          </a:extLst>
        </xdr:cNvPr>
        <xdr:cNvSpPr/>
      </xdr:nvSpPr>
      <xdr:spPr>
        <a:xfrm>
          <a:off x="57150" y="365760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59055</xdr:colOff>
      <xdr:row>0</xdr:row>
      <xdr:rowOff>116205</xdr:rowOff>
    </xdr:from>
    <xdr:to>
      <xdr:col>1</xdr:col>
      <xdr:colOff>1470661</xdr:colOff>
      <xdr:row>2</xdr:row>
      <xdr:rowOff>153461</xdr:rowOff>
    </xdr:to>
    <xdr:pic>
      <xdr:nvPicPr>
        <xdr:cNvPr id="2" name="Imagen 1">
          <a:extLst>
            <a:ext uri="{FF2B5EF4-FFF2-40B4-BE49-F238E27FC236}">
              <a16:creationId xmlns:a16="http://schemas.microsoft.com/office/drawing/2014/main" id="{B4A3D7AE-9143-4D58-958E-0BB1777B5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1535" y="116205"/>
          <a:ext cx="1411606" cy="403016"/>
        </a:xfrm>
        <a:prstGeom prst="rect">
          <a:avLst/>
        </a:prstGeom>
      </xdr:spPr>
    </xdr:pic>
    <xdr:clientData/>
  </xdr:twoCellAnchor>
  <xdr:twoCellAnchor>
    <xdr:from>
      <xdr:col>7</xdr:col>
      <xdr:colOff>4761</xdr:colOff>
      <xdr:row>11</xdr:row>
      <xdr:rowOff>71436</xdr:rowOff>
    </xdr:from>
    <xdr:to>
      <xdr:col>14</xdr:col>
      <xdr:colOff>1724024</xdr:colOff>
      <xdr:row>30</xdr:row>
      <xdr:rowOff>171449</xdr:rowOff>
    </xdr:to>
    <xdr:graphicFrame macro="">
      <xdr:nvGraphicFramePr>
        <xdr:cNvPr id="9" name="Gráfico 8">
          <a:extLst>
            <a:ext uri="{FF2B5EF4-FFF2-40B4-BE49-F238E27FC236}">
              <a16:creationId xmlns:a16="http://schemas.microsoft.com/office/drawing/2014/main" id="{CC33F79A-AEEA-4A49-81C2-CF8C3C7D9C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238124</xdr:colOff>
      <xdr:row>24</xdr:row>
      <xdr:rowOff>28574</xdr:rowOff>
    </xdr:from>
    <xdr:to>
      <xdr:col>3</xdr:col>
      <xdr:colOff>514350</xdr:colOff>
      <xdr:row>26</xdr:row>
      <xdr:rowOff>161925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34EAF3E-DE8C-492D-9164-B8673F872711}"/>
            </a:ext>
          </a:extLst>
        </xdr:cNvPr>
        <xdr:cNvSpPr/>
      </xdr:nvSpPr>
      <xdr:spPr>
        <a:xfrm>
          <a:off x="238124" y="3838574"/>
          <a:ext cx="2562226" cy="514351"/>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180974</xdr:colOff>
      <xdr:row>19</xdr:row>
      <xdr:rowOff>38100</xdr:rowOff>
    </xdr:from>
    <xdr:to>
      <xdr:col>3</xdr:col>
      <xdr:colOff>647699</xdr:colOff>
      <xdr:row>21</xdr:row>
      <xdr:rowOff>123825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BDC02FB-F361-4103-9A7B-BEC854ED9B4F}"/>
            </a:ext>
          </a:extLst>
        </xdr:cNvPr>
        <xdr:cNvSpPr/>
      </xdr:nvSpPr>
      <xdr:spPr>
        <a:xfrm>
          <a:off x="180974" y="3848100"/>
          <a:ext cx="2752725" cy="466725"/>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85725</xdr:colOff>
      <xdr:row>19</xdr:row>
      <xdr:rowOff>47625</xdr:rowOff>
    </xdr:from>
    <xdr:to>
      <xdr:col>1</xdr:col>
      <xdr:colOff>695325</xdr:colOff>
      <xdr:row>21</xdr:row>
      <xdr:rowOff>180975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E9A95091-B979-4E27-ACB1-16878E9878C6}"/>
            </a:ext>
          </a:extLst>
        </xdr:cNvPr>
        <xdr:cNvSpPr/>
      </xdr:nvSpPr>
      <xdr:spPr>
        <a:xfrm>
          <a:off x="85725" y="366712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47625</xdr:colOff>
      <xdr:row>19</xdr:row>
      <xdr:rowOff>38100</xdr:rowOff>
    </xdr:from>
    <xdr:to>
      <xdr:col>1</xdr:col>
      <xdr:colOff>657225</xdr:colOff>
      <xdr:row>21</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EFCF75D-6516-494C-AFD4-97D0CC24B383}"/>
            </a:ext>
          </a:extLst>
        </xdr:cNvPr>
        <xdr:cNvSpPr/>
      </xdr:nvSpPr>
      <xdr:spPr>
        <a:xfrm>
          <a:off x="47625" y="365760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133349</xdr:colOff>
      <xdr:row>49</xdr:row>
      <xdr:rowOff>38100</xdr:rowOff>
    </xdr:from>
    <xdr:to>
      <xdr:col>3</xdr:col>
      <xdr:colOff>485774</xdr:colOff>
      <xdr:row>52</xdr:row>
      <xdr:rowOff>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1B01005-7768-4136-948D-0C9F654426E0}"/>
            </a:ext>
          </a:extLst>
        </xdr:cNvPr>
        <xdr:cNvSpPr/>
      </xdr:nvSpPr>
      <xdr:spPr>
        <a:xfrm>
          <a:off x="133349" y="3848100"/>
          <a:ext cx="2638425" cy="53340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76199</xdr:colOff>
      <xdr:row>23</xdr:row>
      <xdr:rowOff>38100</xdr:rowOff>
    </xdr:from>
    <xdr:to>
      <xdr:col>3</xdr:col>
      <xdr:colOff>619124</xdr:colOff>
      <xdr:row>25</xdr:row>
      <xdr:rowOff>152400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F500A9D-FAD0-4D5C-968F-D5AE8B9FD029}"/>
            </a:ext>
          </a:extLst>
        </xdr:cNvPr>
        <xdr:cNvSpPr/>
      </xdr:nvSpPr>
      <xdr:spPr>
        <a:xfrm>
          <a:off x="76199" y="3657600"/>
          <a:ext cx="2828925" cy="49530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57150</xdr:colOff>
      <xdr:row>19</xdr:row>
      <xdr:rowOff>38100</xdr:rowOff>
    </xdr:from>
    <xdr:to>
      <xdr:col>1</xdr:col>
      <xdr:colOff>666750</xdr:colOff>
      <xdr:row>21</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C087AFC8-11D3-432A-B7C0-EECF43544A19}"/>
            </a:ext>
          </a:extLst>
        </xdr:cNvPr>
        <xdr:cNvSpPr/>
      </xdr:nvSpPr>
      <xdr:spPr>
        <a:xfrm>
          <a:off x="57150" y="3657600"/>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57150</xdr:colOff>
      <xdr:row>19</xdr:row>
      <xdr:rowOff>47625</xdr:rowOff>
    </xdr:from>
    <xdr:to>
      <xdr:col>1</xdr:col>
      <xdr:colOff>666750</xdr:colOff>
      <xdr:row>21</xdr:row>
      <xdr:rowOff>180975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9FAE44B-04B7-4694-9765-6C39D336AB7D}"/>
            </a:ext>
          </a:extLst>
        </xdr:cNvPr>
        <xdr:cNvSpPr/>
      </xdr:nvSpPr>
      <xdr:spPr>
        <a:xfrm>
          <a:off x="57150" y="366712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171450</xdr:colOff>
      <xdr:row>20</xdr:row>
      <xdr:rowOff>38100</xdr:rowOff>
    </xdr:from>
    <xdr:to>
      <xdr:col>3</xdr:col>
      <xdr:colOff>666750</xdr:colOff>
      <xdr:row>23</xdr:row>
      <xdr:rowOff>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E35C22C-6FF9-42BB-A40F-FC92638165F6}"/>
            </a:ext>
          </a:extLst>
        </xdr:cNvPr>
        <xdr:cNvSpPr/>
      </xdr:nvSpPr>
      <xdr:spPr>
        <a:xfrm>
          <a:off x="171450" y="3848100"/>
          <a:ext cx="2781300" cy="53340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85724</xdr:colOff>
      <xdr:row>19</xdr:row>
      <xdr:rowOff>28575</xdr:rowOff>
    </xdr:from>
    <xdr:to>
      <xdr:col>3</xdr:col>
      <xdr:colOff>647699</xdr:colOff>
      <xdr:row>21</xdr:row>
      <xdr:rowOff>152400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29CA9D3-D76D-4FDD-811E-59B1BAA00FEF}"/>
            </a:ext>
          </a:extLst>
        </xdr:cNvPr>
        <xdr:cNvSpPr/>
      </xdr:nvSpPr>
      <xdr:spPr>
        <a:xfrm>
          <a:off x="85724" y="3838575"/>
          <a:ext cx="2847975" cy="504825"/>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129540</xdr:colOff>
      <xdr:row>0</xdr:row>
      <xdr:rowOff>91440</xdr:rowOff>
    </xdr:from>
    <xdr:to>
      <xdr:col>2</xdr:col>
      <xdr:colOff>1470660</xdr:colOff>
      <xdr:row>3</xdr:row>
      <xdr:rowOff>151946</xdr:rowOff>
    </xdr:to>
    <xdr:pic>
      <xdr:nvPicPr>
        <xdr:cNvPr id="2" name="Imagen 1">
          <a:extLst>
            <a:ext uri="{FF2B5EF4-FFF2-40B4-BE49-F238E27FC236}">
              <a16:creationId xmlns:a16="http://schemas.microsoft.com/office/drawing/2014/main" id="{DBB013E0-6C32-460F-9C0A-4711EC981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91440"/>
          <a:ext cx="2133600" cy="609146"/>
        </a:xfrm>
        <a:prstGeom prst="rect">
          <a:avLst/>
        </a:prstGeom>
      </xdr:spPr>
    </xdr:pic>
    <xdr:clientData/>
  </xdr:twoCellAnchor>
  <xdr:twoCellAnchor>
    <xdr:from>
      <xdr:col>6</xdr:col>
      <xdr:colOff>336550</xdr:colOff>
      <xdr:row>33</xdr:row>
      <xdr:rowOff>139700</xdr:rowOff>
    </xdr:from>
    <xdr:to>
      <xdr:col>14</xdr:col>
      <xdr:colOff>2463800</xdr:colOff>
      <xdr:row>76</xdr:row>
      <xdr:rowOff>139700</xdr:rowOff>
    </xdr:to>
    <xdr:graphicFrame macro="">
      <xdr:nvGraphicFramePr>
        <xdr:cNvPr id="4" name="Gráfico 3">
          <a:extLst>
            <a:ext uri="{FF2B5EF4-FFF2-40B4-BE49-F238E27FC236}">
              <a16:creationId xmlns:a16="http://schemas.microsoft.com/office/drawing/2014/main" id="{D0FE8A1F-BDE1-448B-8B19-24393F2EDA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129540</xdr:colOff>
      <xdr:row>0</xdr:row>
      <xdr:rowOff>91440</xdr:rowOff>
    </xdr:from>
    <xdr:to>
      <xdr:col>2</xdr:col>
      <xdr:colOff>1470660</xdr:colOff>
      <xdr:row>3</xdr:row>
      <xdr:rowOff>151946</xdr:rowOff>
    </xdr:to>
    <xdr:pic>
      <xdr:nvPicPr>
        <xdr:cNvPr id="2" name="Imagen 1">
          <a:extLst>
            <a:ext uri="{FF2B5EF4-FFF2-40B4-BE49-F238E27FC236}">
              <a16:creationId xmlns:a16="http://schemas.microsoft.com/office/drawing/2014/main" id="{ED110B3A-E0C8-4152-9F36-61A70901CF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91440"/>
          <a:ext cx="2133600" cy="609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129540</xdr:colOff>
      <xdr:row>0</xdr:row>
      <xdr:rowOff>91440</xdr:rowOff>
    </xdr:from>
    <xdr:to>
      <xdr:col>2</xdr:col>
      <xdr:colOff>1470660</xdr:colOff>
      <xdr:row>3</xdr:row>
      <xdr:rowOff>151946</xdr:rowOff>
    </xdr:to>
    <xdr:pic>
      <xdr:nvPicPr>
        <xdr:cNvPr id="2" name="Imagen 1">
          <a:extLst>
            <a:ext uri="{FF2B5EF4-FFF2-40B4-BE49-F238E27FC236}">
              <a16:creationId xmlns:a16="http://schemas.microsoft.com/office/drawing/2014/main" id="{EAB51437-913D-435A-B1DD-F865A90D8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91440"/>
          <a:ext cx="2133600" cy="6091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21</xdr:row>
      <xdr:rowOff>28575</xdr:rowOff>
    </xdr:from>
    <xdr:to>
      <xdr:col>1</xdr:col>
      <xdr:colOff>647700</xdr:colOff>
      <xdr:row>23</xdr:row>
      <xdr:rowOff>161925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DFF574E-1135-40F0-8CB7-DA1FB1890261}"/>
            </a:ext>
          </a:extLst>
        </xdr:cNvPr>
        <xdr:cNvSpPr/>
      </xdr:nvSpPr>
      <xdr:spPr>
        <a:xfrm>
          <a:off x="38100" y="36480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19</xdr:row>
      <xdr:rowOff>28575</xdr:rowOff>
    </xdr:from>
    <xdr:to>
      <xdr:col>1</xdr:col>
      <xdr:colOff>638175</xdr:colOff>
      <xdr:row>21</xdr:row>
      <xdr:rowOff>161925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8AFF39E-0065-4FBA-B07C-0F342F298F86}"/>
            </a:ext>
          </a:extLst>
        </xdr:cNvPr>
        <xdr:cNvSpPr/>
      </xdr:nvSpPr>
      <xdr:spPr>
        <a:xfrm>
          <a:off x="28575" y="36480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28575</xdr:rowOff>
    </xdr:from>
    <xdr:to>
      <xdr:col>1</xdr:col>
      <xdr:colOff>609600</xdr:colOff>
      <xdr:row>17</xdr:row>
      <xdr:rowOff>161925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BB8A613-E7E3-4EFC-9901-BAA5DB15FD68}"/>
            </a:ext>
          </a:extLst>
        </xdr:cNvPr>
        <xdr:cNvSpPr/>
      </xdr:nvSpPr>
      <xdr:spPr>
        <a:xfrm>
          <a:off x="0" y="36480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15</xdr:row>
      <xdr:rowOff>28575</xdr:rowOff>
    </xdr:from>
    <xdr:to>
      <xdr:col>1</xdr:col>
      <xdr:colOff>638175</xdr:colOff>
      <xdr:row>17</xdr:row>
      <xdr:rowOff>161925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971074D5-8E4A-43B5-9E4F-A1B753F7306E}"/>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19</xdr:row>
      <xdr:rowOff>66675</xdr:rowOff>
    </xdr:from>
    <xdr:to>
      <xdr:col>1</xdr:col>
      <xdr:colOff>666750</xdr:colOff>
      <xdr:row>22</xdr:row>
      <xdr:rowOff>9525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951DE9A-E866-4788-B402-B4FF0A7FB6EC}"/>
            </a:ext>
          </a:extLst>
        </xdr:cNvPr>
        <xdr:cNvSpPr/>
      </xdr:nvSpPr>
      <xdr:spPr>
        <a:xfrm>
          <a:off x="57150" y="3686175"/>
          <a:ext cx="1371600" cy="51435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0</xdr:colOff>
      <xdr:row>19</xdr:row>
      <xdr:rowOff>28575</xdr:rowOff>
    </xdr:from>
    <xdr:to>
      <xdr:col>1</xdr:col>
      <xdr:colOff>609600</xdr:colOff>
      <xdr:row>21</xdr:row>
      <xdr:rowOff>161925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E932A364-736D-478C-85FF-E85890A35B98}"/>
            </a:ext>
          </a:extLst>
        </xdr:cNvPr>
        <xdr:cNvSpPr/>
      </xdr:nvSpPr>
      <xdr:spPr>
        <a:xfrm>
          <a:off x="0"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twoCellAnchor>
    <xdr:from>
      <xdr:col>0</xdr:col>
      <xdr:colOff>28575</xdr:colOff>
      <xdr:row>19</xdr:row>
      <xdr:rowOff>28575</xdr:rowOff>
    </xdr:from>
    <xdr:to>
      <xdr:col>1</xdr:col>
      <xdr:colOff>638175</xdr:colOff>
      <xdr:row>21</xdr:row>
      <xdr:rowOff>161925</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334679F0-D0A1-4F2D-AFC7-74E1FE9CCC0D}"/>
            </a:ext>
          </a:extLst>
        </xdr:cNvPr>
        <xdr:cNvSpPr/>
      </xdr:nvSpPr>
      <xdr:spPr>
        <a:xfrm>
          <a:off x="28575" y="3503295"/>
          <a:ext cx="1394460" cy="499110"/>
        </a:xfrm>
        <a:prstGeom prst="roundRect">
          <a:avLst/>
        </a:prstGeom>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t>INICIO</a:t>
          </a:r>
          <a:endParaRPr lang="es-MX" sz="1100" b="1"/>
        </a:p>
        <a:p>
          <a:pPr algn="l"/>
          <a:endParaRPr lang="es-MX"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70CACAB-33D8-4B7E-B9DE-6054241451E4}" name="Tabla_Control" displayName="Tabla_Control" ref="A6:L30" totalsRowShown="0" tableBorderDxfId="232">
  <autoFilter ref="A6:L30" xr:uid="{658B726D-6991-4C46-960F-DD45A3471B94}"/>
  <tableColumns count="12">
    <tableColumn id="1" xr3:uid="{1AE20E2C-83B6-49F8-8D4A-66041EE31B56}" name="Clasificación"/>
    <tableColumn id="2" xr3:uid="{7EF50917-9837-4162-BBC6-105CCD411E31}" name="Minimo" dataDxfId="231"/>
    <tableColumn id="3" xr3:uid="{804DCCD1-F248-4D26-86D1-0BB7CD579502}" name="Maximo" dataDxfId="230"/>
    <tableColumn id="4" xr3:uid="{88970046-C450-4CEA-A12E-577D291F3779}" name="Promedio" dataDxfId="229">
      <calculatedColumnFormula>AVERAGE(B7:C7)</calculatedColumnFormula>
    </tableColumn>
    <tableColumn id="5" xr3:uid="{CD4BE1E7-71C7-4D14-87B5-C2B5A8C6BB0C}" name="Rubro" dataDxfId="228" dataCellStyle="Hipervínculo"/>
    <tableColumn id="6" xr3:uid="{01F106F9-FB4D-47B8-A65D-B09F89D8594A}" name="Concepto" dataDxfId="227"/>
    <tableColumn id="7" xr3:uid="{35286F22-CF86-47C5-A8E3-1C6F857C9F96}" name="Individuales" dataDxfId="226"/>
    <tableColumn id="8" xr3:uid="{616F8F81-894A-456C-9907-BDA43D6275C7}" name="Puntaje Total Individuales" dataDxfId="225"/>
    <tableColumn id="9" xr3:uid="{7CC213B7-4B21-4759-8824-6736B266D7F0}" name="Colectivos" dataDxfId="224"/>
    <tableColumn id="10" xr3:uid="{45F205A5-60DC-4647-A43A-C9263A25F8B1}" name="Puntaje Total Colectivos" dataDxfId="223"/>
    <tableColumn id="11" xr3:uid="{B031660F-2EBD-4B3D-9118-594E52A2CA3B}" name="Total de productos presentados" dataDxfId="222"/>
    <tableColumn id="12" xr3:uid="{8609E286-DEF3-4D58-8B42-60F95685FD87}" name="Puntaje Total de Productos" dataDxfId="221">
      <calculatedColumnFormula>SUM(H7,J7)</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ACC968-6DBF-4BD4-A153-2A877032535C}" name="Tabla9" displayName="Tabla9" ref="A1:AB5" totalsRowShown="0" headerRowDxfId="137" dataDxfId="136">
  <autoFilter ref="A1:AB5" xr:uid="{DF267434-B123-4DFC-984F-BE62F3908196}"/>
  <tableColumns count="28">
    <tableColumn id="1" xr3:uid="{93E760BA-4E3A-4A9E-96B5-FF5A0FD24E9C}" name="economico" dataDxfId="135"/>
    <tableColumn id="2" xr3:uid="{9A2E941E-F165-4947-8D1A-5FA7D55C9099}" name="Año" dataDxfId="134"/>
    <tableColumn id="26" xr3:uid="{42B85113-F5A9-4CAF-9B97-E19ECED03727}" name="Puntaje invividual" dataDxfId="133"/>
    <tableColumn id="28" xr3:uid="{3D2857C3-7283-4FAC-926F-D0E4A9A1A53C}" name="Puntaje Colectivo" dataDxfId="132"/>
    <tableColumn id="27" xr3:uid="{5D45CE4D-8AD0-4B07-AB02-0F7D56A0F08E}" name="Tipo (I,C,IC)" dataDxfId="131"/>
    <tableColumn id="3" xr3:uid="{B94B88BB-81F6-4D98-9E91-02EC16C6C40E}" name="Profesor" dataDxfId="130"/>
    <tableColumn id="4" xr3:uid="{EC07347D-0209-4D58-B7FD-FE4A566B9DD6}" name="Título" dataDxfId="129"/>
    <tableColumn id="5" xr3:uid="{E3AE918F-0776-4865-858E-E06BBC960E5E}" name="Subtítulo" dataDxfId="128"/>
    <tableColumn id="6" xr3:uid="{5DC49570-71E4-4DD2-BC2D-23C8672EC6B9}" name="Coautores" dataDxfId="127"/>
    <tableColumn id="7" xr3:uid="{7E884331-84B9-4E57-99C7-AB9C09987F7D}" name="Cant. de Páginas" dataDxfId="126"/>
    <tableColumn id="8" xr3:uid="{5F00736D-2454-491C-BCA9-6189A3876879}" name="Fecha de Aceptación" dataDxfId="125"/>
    <tableColumn id="9" xr3:uid="{ABEB1421-DE53-4C08-B737-494A409B2216}" name="País" dataDxfId="124"/>
    <tableColumn id="10" xr3:uid="{46860B40-C1B5-477D-9585-E720CA491EB4}" name="Coordinador" dataDxfId="123"/>
    <tableColumn id="11" xr3:uid="{CAE0A67D-713C-4391-93DB-DCDE1F02B40C}" name="Fecha de Publicación" dataDxfId="122"/>
    <tableColumn id="12" xr3:uid="{95926A8A-85E6-43CA-8E67-F73964D75475}" name="Tipo" dataDxfId="121"/>
    <tableColumn id="13" xr3:uid="{48F506D1-37DF-4E79-9C4B-18C83340CD33}" name="Volumen" dataDxfId="120"/>
    <tableColumn id="14" xr3:uid="{C9632AF0-9236-4BBF-9F2B-7408D8D52E79}" name="Tiraje" dataDxfId="119"/>
    <tableColumn id="15" xr3:uid="{3055ADDB-587F-4294-8E2B-E1F52019A914}" name="Idioma" dataDxfId="118"/>
    <tableColumn id="16" xr3:uid="{08582015-D571-40E2-9E5B-6B9969650CB0}" name="ISBN" dataDxfId="117"/>
    <tableColumn id="17" xr3:uid="{0EBE0025-3AC6-4CC4-BD10-2F6AAE974631}" name="Editorial" dataDxfId="116"/>
    <tableColumn id="18" xr3:uid="{A9F52999-3C75-46E1-966D-6CE085FB750A}" name="Edición" dataDxfId="115"/>
    <tableColumn id="19" xr3:uid="{B13F8BDF-3460-4A30-AAAC-E6E54AE601B2}" name="Idioma Original" dataDxfId="114"/>
    <tableColumn id="20" xr3:uid="{C169F479-7074-44B4-B28F-014D60F7CC2B}" name="Idioma Destino" dataDxfId="113"/>
    <tableColumn id="21" xr3:uid="{4CA65EAD-67C5-4B46-B392-17156A5CC013}" name="Traducido o editado" dataDxfId="112"/>
    <tableColumn id="22" xr3:uid="{C7ADA21E-2426-4701-98A4-FA024DAE2985}" name="Observaciones" dataDxfId="111"/>
    <tableColumn id="23" xr3:uid="{C535BD2B-E5D0-446A-87D0-03A40AACAEBF}" name="Autores originales/tipo participación: coeditor, compilador, coordinador, director,arbitro" dataDxfId="110"/>
    <tableColumn id="24" xr3:uid="{AB196320-F453-4E8A-9379-032018C51DE8}" name="Id Proyecto Asignado" dataDxfId="109"/>
    <tableColumn id="25" xr3:uid="{5CAC4CFA-5A2E-4B5C-8870-C48BF254EA2C}" name="Link al Archivo Adjunto"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4421DD9-E4A9-4F47-90E4-1D400CAE4538}" name="Tabla22" displayName="Tabla22" ref="A1:Y4" totalsRowShown="0" headerRowDxfId="107" dataDxfId="106">
  <autoFilter ref="A1:Y4" xr:uid="{C4450E67-537B-47C8-9415-DE5EA76B1B26}"/>
  <tableColumns count="25">
    <tableColumn id="1" xr3:uid="{F02297A0-036A-40C1-A6B0-FF1D80AB016B}" name="Número económico" dataDxfId="105"/>
    <tableColumn id="2" xr3:uid="{2C8E1831-7AA3-42D9-8E83-A55DBEED67D3}" name="Año" dataDxfId="104"/>
    <tableColumn id="3" xr3:uid="{AFD59DAA-4B5F-4BB8-9FC5-5CED5E2AA617}" name="Puntaje invividual" dataDxfId="103"/>
    <tableColumn id="4" xr3:uid="{73DE3C8F-2469-4BE2-A2EE-9B8F1FA3814E}" name="Puntaje Colectivo" dataDxfId="102"/>
    <tableColumn id="5" xr3:uid="{E83CCAB4-CB8A-4D57-85EE-62DEAB3B141E}" name="Tipo (I,C,IC)" dataDxfId="101"/>
    <tableColumn id="6" xr3:uid="{94A346AC-EA73-4C81-BAB4-711E6AC37652}" name="Profesor" dataDxfId="100"/>
    <tableColumn id="7" xr3:uid="{E9579444-8275-4D31-9E3D-0B34D17701F1}" name="Patente" dataDxfId="99"/>
    <tableColumn id="8" xr3:uid="{0AC6B46B-F6D6-4C9B-A215-430BEBEA0564}" name="Fecha Registro" dataDxfId="98"/>
    <tableColumn id="9" xr3:uid="{63300942-B7F7-42EF-91F3-ED2BE7CDBD3C}" name="Fecha Concesión" dataDxfId="97"/>
    <tableColumn id="10" xr3:uid="{E3142B9A-973E-41CB-B87D-44879E67C69A}" name="Nombre Inventores" dataDxfId="96"/>
    <tableColumn id="11" xr3:uid="{37EE8632-7C84-436B-9610-4BDC41C2BF9F}" name="Coautores" dataDxfId="95"/>
    <tableColumn id="12" xr3:uid="{58B86CAF-226E-43A2-A4EE-4E1DB7883C8A}" name="Registro Ante" dataDxfId="94"/>
    <tableColumn id="13" xr3:uid="{89D19396-D659-40AD-AEEE-7228AF8CB25C}" name="Descripción Resumen" dataDxfId="93"/>
    <tableColumn id="14" xr3:uid="{B101ADF2-9DFE-4623-8489-6ECFE623CB78}" name="Año Vencimiento" dataDxfId="92"/>
    <tableColumn id="15" xr3:uid="{AF0A69EB-2B27-4042-9EBE-BC98FD258C4F}" name="Fecha Presentación" dataDxfId="91"/>
    <tableColumn id="16" xr3:uid="{2C083BB6-6F11-4B6B-86C1-15BF3E8C8320}" name="Numero Solicitud" dataDxfId="90"/>
    <tableColumn id="17" xr3:uid="{BE86E794-B017-4381-97A3-2CFB411799FC}" name="Numero Concesion" dataDxfId="89"/>
    <tableColumn id="18" xr3:uid="{A2C16562-FDD5-4380-AF4F-85F66E788EC7}" name="Cantidad Inventores" dataDxfId="88"/>
    <tableColumn id="19" xr3:uid="{6F59A875-2900-4072-9E73-EAFB2CF35C80}" name="Clasificación" dataDxfId="87"/>
    <tableColumn id="20" xr3:uid="{5DAAD153-F4A6-402A-BCD6-08A8F2389901}" name="Institución Titular" dataDxfId="86"/>
    <tableColumn id="21" xr3:uid="{6562A076-8213-4E4C-AD2A-67A63CA5CDD3}" name="País" dataDxfId="85"/>
    <tableColumn id="22" xr3:uid="{5B35AB7F-2F24-4344-9E7A-519D1A2636AF}" name="Año Inicio" dataDxfId="84"/>
    <tableColumn id="23" xr3:uid="{E8BF0602-4CBF-452B-BAAA-A6C4192E0457}" name="Observaciones" dataDxfId="83"/>
    <tableColumn id="24" xr3:uid="{CA672A3B-A2BD-4E83-9606-7FAA4EBDD39F}" name="Id Proyecto Asignado" dataDxfId="82"/>
    <tableColumn id="25" xr3:uid="{0DD2CF35-ECC0-488A-8BA9-440819888299}" name="Link al Archivo Adjunto" dataDxfId="8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7C75AB-193B-4E57-8483-5F6382A56728}" name="Tabla10" displayName="Tabla10" ref="A1:T48" totalsRowShown="0" headerRowDxfId="80" dataDxfId="79">
  <autoFilter ref="A1:T48" xr:uid="{B4B6FAC2-756F-4D97-ACC5-96C5E0BFE799}"/>
  <tableColumns count="20">
    <tableColumn id="1" xr3:uid="{4F43FAE7-58A3-4239-8286-1980AF9CA76D}" name="economico" dataDxfId="78"/>
    <tableColumn id="2" xr3:uid="{1A14AFE2-9136-4727-B289-CBC648D76959}" name="Año" dataDxfId="77"/>
    <tableColumn id="18" xr3:uid="{414F7185-BE07-42F2-A1A3-FF8A431AB7E4}" name="Puntaje invividual" dataDxfId="76"/>
    <tableColumn id="20" xr3:uid="{D2F467E1-F05B-43F6-9334-A25BA9776872}" name="Puntaje Colectivo" dataDxfId="75"/>
    <tableColumn id="21" xr3:uid="{BFEC927C-A20C-42AC-80F8-9F1D5CAF1AC1}" name="Tipo (I,C,IC)" dataDxfId="74"/>
    <tableColumn id="3" xr3:uid="{09EDED7C-EA58-4684-BD66-6E48D6C39152}" name="Profesor" dataDxfId="73"/>
    <tableColumn id="4" xr3:uid="{950204F7-0C1B-4C73-BDF6-00CF2AB5EA1F}" name="Nombre del Trabajo" dataDxfId="72"/>
    <tableColumn id="5" xr3:uid="{10CFD80D-75CC-47BF-BC97-5E28BB33EEEA}" name="Nombre del Evento" dataDxfId="71"/>
    <tableColumn id="6" xr3:uid="{7706F8AA-D3A5-4421-80BC-9A5F5D7928CB}" name="Coautores" dataDxfId="70"/>
    <tableColumn id="7" xr3:uid="{DFE46282-0288-48AE-BA53-C068CD6B908B}" name="Fecha Evento" dataDxfId="69"/>
    <tableColumn id="8" xr3:uid="{B6CBB905-4408-4A1F-9ADE-01DAD6BAAAF0}" name="Autores" dataDxfId="68"/>
    <tableColumn id="9" xr3:uid="{9F13FFF8-66F1-42B6-A1E3-F4D48420D9D8}" name="Modalidad" dataDxfId="67"/>
    <tableColumn id="10" xr3:uid="{1F864021-6576-433B-888F-9C367CBC9875}" name="Lugar Sede" dataDxfId="66"/>
    <tableColumn id="11" xr3:uid="{AD8B2C0B-2C10-486F-8B67-731790D9C11E}" name="Instituciones Organizan" dataDxfId="65"/>
    <tableColumn id="12" xr3:uid="{DF0B2A6A-8BC5-43DC-90F3-6D03A2943BA4}" name="Tipo Congreso" dataDxfId="64"/>
    <tableColumn id="13" xr3:uid="{D33DC1DE-5F87-4F28-A6AD-2B63752A56BA}" name="País" dataDxfId="63"/>
    <tableColumn id="14" xr3:uid="{4EE9041E-7DCE-47CB-8AA1-64DC8E6856FF}" name="Alcance" dataDxfId="62"/>
    <tableColumn id="15" xr3:uid="{BFC442A4-2DFE-4FC1-9397-1445846D7781}" name="Observaciones" dataDxfId="61"/>
    <tableColumn id="16" xr3:uid="{47AA7F37-6925-44EC-9734-7B8EFA19BEEC}" name="Id Proyecto Asignado" dataDxfId="60"/>
    <tableColumn id="17" xr3:uid="{46BEA2A2-AA8C-44AB-95DD-8A634E1EA034}" name="Link al Archivo Adjunto" dataDxfId="5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0C052E5-9949-4356-B868-419F52D708E3}" name="Tabla11" displayName="Tabla11" ref="A1:N11" totalsRowShown="0" headerRowDxfId="58" dataDxfId="57">
  <autoFilter ref="A1:N11" xr:uid="{5630843C-9CE0-4A2D-B075-7F0D28448BAF}"/>
  <tableColumns count="14">
    <tableColumn id="1" xr3:uid="{2E0B10BB-6D9F-4D3F-9E3C-077E4D474378}" name="economico" dataDxfId="56"/>
    <tableColumn id="2" xr3:uid="{F53FA9B9-DAA7-4491-9C21-ABF097EC7925}" name="Año" dataDxfId="55"/>
    <tableColumn id="13" xr3:uid="{83A73D7F-63BA-4525-861A-1EDCA239D6EB}" name="Puntaje invividual" dataDxfId="54"/>
    <tableColumn id="14" xr3:uid="{BE5DBD8C-9425-4401-A723-F5C04386D0B3}" name="Puntaje Colectivo" dataDxfId="53"/>
    <tableColumn id="15" xr3:uid="{E5E96B51-92EA-4905-833A-A72E3928F21B}" name="Tipo (I,C,IC)" dataDxfId="52"/>
    <tableColumn id="3" xr3:uid="{D61E118A-9EB4-4CD3-BF8A-4E572D4F7461}" name="Profesor" dataDxfId="51"/>
    <tableColumn id="4" xr3:uid="{4CE2279F-EDF5-4A29-87E3-11CA92A7BF22}" name="Nombre de la Conferencia" dataDxfId="50"/>
    <tableColumn id="5" xr3:uid="{2A52709D-498F-41B4-8653-05D961AAB9D5}" name="Nombre del Evento" dataDxfId="49"/>
    <tableColumn id="6" xr3:uid="{3CD06247-C014-48FC-A418-6CD5AD75EFC7}" name="Observaciones" dataDxfId="48"/>
    <tableColumn id="7" xr3:uid="{290E1DA2-5474-4094-80C3-8A5E4C5361AA}" name="Tipo Evento" dataDxfId="47"/>
    <tableColumn id="8" xr3:uid="{A7B46DF7-A026-4CC7-A363-1537374D4AE1}" name="Ponentes" dataDxfId="46"/>
    <tableColumn id="9" xr3:uid="{F7F8BC4E-4F64-43E3-A806-56313A674FAF}" name="Alcance" dataDxfId="45"/>
    <tableColumn id="10" xr3:uid="{0B04C5A8-8528-4DD5-B43B-7450A17F5786}" name="Id Proyecto Asignado" dataDxfId="44"/>
    <tableColumn id="11" xr3:uid="{B015230A-496D-4F16-A64B-04CCC7D403C8}" name="Link al Archivo Adjunto" dataDxfId="43" dataCellStyle="Hipervínculo"/>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81A1EF7-591E-433B-8484-02863CB772C1}" name="Tabla12" displayName="Tabla12" ref="A1:Z3" totalsRowShown="0" headerRowDxfId="42" dataDxfId="41">
  <autoFilter ref="A1:Z3" xr:uid="{A7CBA750-D81C-4C33-800C-2D1C207BFA4A}"/>
  <tableColumns count="26">
    <tableColumn id="1" xr3:uid="{A9687C85-6EBB-41A6-BDCE-8BD7EFBFE96A}" name="38" dataDxfId="40"/>
    <tableColumn id="2" xr3:uid="{BD20E2A5-2863-4A42-AC2B-C560C784BEA8}" name="Año" dataDxfId="39"/>
    <tableColumn id="25" xr3:uid="{6E8BC154-CD40-478E-A4CC-B13D4E458612}" name="Puntaje invividual" dataDxfId="38"/>
    <tableColumn id="26" xr3:uid="{3D0D5E77-B855-402B-823A-5C385B97AB8C}" name="Puntaje Colectivo" dataDxfId="37"/>
    <tableColumn id="24" xr3:uid="{A24C661B-C04B-4121-8695-CDC253143AEA}" name="Tipo (I,C,IC)" dataDxfId="36"/>
    <tableColumn id="3" xr3:uid="{E9AB9726-346A-4922-90DF-3ECE695C8E94}" name="Profesor" dataDxfId="35"/>
    <tableColumn id="4" xr3:uid="{07417DF0-AD42-4A49-8C29-3DECADFBDDA0}" name="Tipo de Publicación" dataDxfId="34"/>
    <tableColumn id="5" xr3:uid="{8C93CB4A-8849-41DE-935A-493EB7069FFD}" name="Título" dataDxfId="33"/>
    <tableColumn id="6" xr3:uid="{96E4E576-5962-462C-82D8-904C825B1DC0}" name="Subtítulo" dataDxfId="32"/>
    <tableColumn id="7" xr3:uid="{34995A9E-1044-445B-A8E1-6733359EC7AD}" name="Coautores" dataDxfId="31"/>
    <tableColumn id="8" xr3:uid="{C1CD5174-160E-44C6-828D-326C966E23B4}" name="Colección" dataDxfId="30"/>
    <tableColumn id="9" xr3:uid="{433D6397-242C-47BA-BB94-A7770D1403FB}" name="Páginas" dataDxfId="29"/>
    <tableColumn id="10" xr3:uid="{125E4C9C-F2FA-458A-9020-26E07C89E6FE}" name="Edición" dataDxfId="28"/>
    <tableColumn id="11" xr3:uid="{7CF98154-110D-4EE5-AEEE-2A0177734D82}" name="ISBN" dataDxfId="27"/>
    <tableColumn id="12" xr3:uid="{D71D51AE-E925-4E97-8FC9-6E1054299D0B}" name="F. Publicación" dataDxfId="26"/>
    <tableColumn id="13" xr3:uid="{5EC22FF7-84C4-45A2-9765-4BDB272E02BD}" name="País" dataDxfId="25"/>
    <tableColumn id="14" xr3:uid="{13C9BFC3-6A5A-4475-982B-FB161CC36E51}" name="Tiraje" dataDxfId="24"/>
    <tableColumn id="15" xr3:uid="{AF4B801F-0DDF-41D1-A61A-403AE3F552C3}" name="Idioma" dataDxfId="23"/>
    <tableColumn id="16" xr3:uid="{2532A75E-8693-4CB2-9C44-5D74B399D149}" name="Volumen" dataDxfId="22"/>
    <tableColumn id="17" xr3:uid="{704A0414-E046-4BDD-BBC3-B90D1080662E}" name="Editorial" dataDxfId="21"/>
    <tableColumn id="18" xr3:uid="{4AAD1821-E704-444C-930D-01AD42C66881}" name="F. de aceptación" dataDxfId="20"/>
    <tableColumn id="19" xr3:uid="{92B42F49-7501-4A84-894F-7EDB27E22BB9}" name="Participación" dataDxfId="19"/>
    <tableColumn id="20" xr3:uid="{E50E5759-5D7B-4FE8-AC42-E3EE5DE67A6A}" name="Observaciones" dataDxfId="18"/>
    <tableColumn id="21" xr3:uid="{68563950-0542-4C65-B092-221B1E8CCD89}" name="Posición en Autoría" dataDxfId="17"/>
    <tableColumn id="22" xr3:uid="{9CA956A5-5FC2-4CC8-B6F9-A95E18A5B743}" name="Id Proyecto Asignado" dataDxfId="16"/>
    <tableColumn id="23" xr3:uid="{05A6C66E-D6EA-4C95-819D-42E52F8DD418}" name="Link al Archivo Adjunt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8AB2A4-4483-42F7-89EE-67A21A0096CF}" name="Tabla13" displayName="Tabla13" ref="A1:N7" totalsRowShown="0" headerRowDxfId="15" dataDxfId="14">
  <autoFilter ref="A1:N7" xr:uid="{CDFE8902-D138-4D3E-9BD3-A4F1BB48B701}"/>
  <tableColumns count="14">
    <tableColumn id="1" xr3:uid="{60B468B9-2AA4-4825-84B8-00A5A428A260}" name="economico" dataDxfId="13"/>
    <tableColumn id="2" xr3:uid="{41010DF2-1019-4A59-946E-35FA7A7E9681}" name="Año" dataDxfId="12"/>
    <tableColumn id="13" xr3:uid="{DFD6E278-FB7D-4498-A749-666F32E56C6A}" name="Puntaje invividual" dataDxfId="11"/>
    <tableColumn id="12" xr3:uid="{BD8675E4-9226-4B58-BE0C-9EFFB041AE32}" name="Puntaje Colectivo" dataDxfId="10"/>
    <tableColumn id="14" xr3:uid="{A570B337-AF9A-47AE-AFF5-24374C781697}" name="Tipo (I,C,IC)" dataDxfId="9"/>
    <tableColumn id="3" xr3:uid="{BA6ECAC4-0F88-4EEC-BFDE-349A9261C3AD}" name="Profesor" dataDxfId="8"/>
    <tableColumn id="4" xr3:uid="{A06B4D47-CD88-480D-95BE-04EEAB3C4327}" name="Observaciones" dataDxfId="7"/>
    <tableColumn id="5" xr3:uid="{717E4825-1B77-44E4-85B6-30A741273C20}" name="Id Proyecto Asignado" dataDxfId="6"/>
    <tableColumn id="6" xr3:uid="{392B8605-9785-4E0F-BCAC-8B66CDB5A761}" name="Nombre del Proyecto" dataDxfId="5"/>
    <tableColumn id="7" xr3:uid="{41AE0CC5-68C2-4FB9-A109-520B374440B3}" name="Asesorado" dataDxfId="4"/>
    <tableColumn id="8" xr3:uid="{A06F25AF-7232-4295-B2B7-77E808F660F9}" name="Nivel" dataDxfId="3"/>
    <tableColumn id="9" xr3:uid="{B4A0AF4A-818F-43CF-8282-81DF7FEF1A3E}" name="Institución" dataDxfId="2"/>
    <tableColumn id="10" xr3:uid="{C40AF570-CB30-4B36-A693-B1478B6B4FF5}" name="Link al Archivo Adjunto" dataDxfId="1"/>
    <tableColumn id="11" xr3:uid="{319E7E0C-C650-48AC-910D-05D972F2E6B4}" name="Puntaj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02E3929-CD8A-4216-AFEE-B7D93FCD046E}" name="Tabla81615" displayName="Tabla81615" ref="B6:N30" totalsRowShown="0" headerRowDxfId="220" headerRowBorderDxfId="219" tableBorderDxfId="218">
  <autoFilter ref="B6:N30" xr:uid="{725F4E4C-7CFB-41E7-B704-FA0A0051542E}"/>
  <tableColumns count="13">
    <tableColumn id="1" xr3:uid="{7F8478E9-1477-42EB-ABCA-A777E770FD12}" name="Eco" dataDxfId="217"/>
    <tableColumn id="2" xr3:uid="{6E4C85B1-D449-4964-BCF3-8CFCC89A6F8E}" name="Apellido Paterno " dataDxfId="216"/>
    <tableColumn id="3" xr3:uid="{1D816542-9A74-4C22-A973-9BC83FC4A66D}" name="Apellido Materno " dataDxfId="215"/>
    <tableColumn id="4" xr3:uid="{64E7F427-C0CD-459E-B278-E34A3E467E73}" name="Nombre" dataDxfId="214"/>
    <tableColumn id="8" xr3:uid="{1AD3C9D1-74F5-4C0F-ABEC-D79FF05AE573}" name="todo" dataDxfId="213">
      <calculatedColumnFormula>CONCATENATE(Tabla81615[[#This Row],[Eco]], " ",Tabla81615[[#This Row],[Apellido Paterno ]],Tabla81615[[#This Row],[Apellido Materno ]],Tabla81615[[#This Row],[Nombre]])</calculatedColumnFormula>
    </tableColumn>
    <tableColumn id="5" xr3:uid="{CB1F8300-4B28-4537-8AE8-46AC0CD5C070}" name="Área"/>
    <tableColumn id="6" xr3:uid="{427DA2F4-E2EC-4EA8-A33F-B2A6ED23D823}" name="División"/>
    <tableColumn id="7" xr3:uid="{8A4FE8D5-D2E2-4A60-80E1-5F0A341A249C}" name="Categoria" dataDxfId="212"/>
    <tableColumn id="9" xr3:uid="{4381B4A0-7622-4FC9-B189-281A4336C42F}" name="Nivel"/>
    <tableColumn id="10" xr3:uid="{35AB104C-9CD4-4A1B-A1F6-EF860741B4BF}" name="TIEMPO DE DEDICACIÓN"/>
    <tableColumn id="11" xr3:uid="{F0D3A1E6-5713-4981-BA41-530BED44E7DA}" name="FECHA DE INGRESO"/>
    <tableColumn id="12" xr3:uid="{23A192C8-00FB-4D25-B55C-93449F09C794}" name="FECHA SALIDA"/>
    <tableColumn id="13" xr3:uid="{DDDE5E6B-E48E-4FC0-B2EA-79492933962D}" name="SITPA"/>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8E56A18-E2E0-4357-AA5F-C7469F255AA3}" name="Tabla16" displayName="Tabla16" ref="A1:O5" totalsRowShown="0" headerRowCellStyle="Normal 2" dataCellStyle="Normal 2">
  <autoFilter ref="A1:O5" xr:uid="{2549AAD0-7A26-4F6E-9107-2C1CBC5F0ECB}"/>
  <tableColumns count="15">
    <tableColumn id="1" xr3:uid="{9E489DB4-B5C6-41D3-BC6A-F94CB2063CC0}" name="No. Econ." dataCellStyle="Normal 2"/>
    <tableColumn id="2" xr3:uid="{68C3091D-45D1-4153-A484-7B4AADB40E8C}" name="Año" dataCellStyle="Normal 2"/>
    <tableColumn id="3" xr3:uid="{ADE91DEB-CBFD-4E9C-8A70-C106454261BE}" name="Puntaje invividual"/>
    <tableColumn id="4" xr3:uid="{1D934AF7-D2B2-4936-A79C-8FD708477E82}" name="Puntaje Colectivo"/>
    <tableColumn id="5" xr3:uid="{39651EF3-BA4A-4CB8-90EC-95F15B4F5B29}" name="Tipo (I,C,IC)"/>
    <tableColumn id="6" xr3:uid="{4E1EC4F9-F4A6-4AB2-AF1A-931A89FE9C97}" name="Profesor" dataCellStyle="Normal 2"/>
    <tableColumn id="36" xr3:uid="{2EB15AAA-6E83-46AF-AFD4-0921DEB5663E}" name="Nombre del paquete2"/>
    <tableColumn id="7" xr3:uid="{855C95F1-1CEE-4110-9BEA-23E3EC95C362}" name="Tema del paquete" dataCellStyle="Normal 2"/>
    <tableColumn id="8" xr3:uid="{94BE849A-8DA9-48E8-A7F2-2D2007FF6579}" name="Autores" dataCellStyle="Normal 2"/>
    <tableColumn id="9" xr3:uid="{5B162B29-F6A8-476C-B197-0B5389004914}" name="Coautores" dataCellStyle="Normal 2"/>
    <tableColumn id="10" xr3:uid="{32ADE235-140B-4BC1-B255-2CAB85DDB84F}" name="Núm. de páginas" dataCellStyle="Normal 2"/>
    <tableColumn id="11" xr3:uid="{0425E794-266D-464A-B7D5-107FA106FBC7}" name="Fecha aceptación" dataCellStyle="Normal 2"/>
    <tableColumn id="12" xr3:uid="{2A85F16A-C493-4D53-BC27-EC6469E41CD0}" name="Observaciones" dataCellStyle="Normal 2"/>
    <tableColumn id="13" xr3:uid="{D7584F1B-FF73-4136-95B5-2E3119BA21E5}" name="Descripción" dataCellStyle="Normal 2"/>
    <tableColumn id="14" xr3:uid="{D3FD33FB-6C27-453F-BF32-4A0E1A96C65B}" name="Link al Archivo Adjunto" dataCellStyle="Normal 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4AC7E4-D66F-4348-B360-EE0DB8E1C063}" name="Tabla164" displayName="Tabla164" ref="A1:M5" totalsRowShown="0" headerRowCellStyle="Normal 2" dataCellStyle="Normal 2">
  <autoFilter ref="A1:M5" xr:uid="{D3E4A6A8-124A-47BB-9D7F-A94769021DBF}"/>
  <tableColumns count="13">
    <tableColumn id="1" xr3:uid="{718F41E5-07A2-422D-A91F-CC0983D2B5A1}" name="No. Econ." dataCellStyle="Normal 2"/>
    <tableColumn id="2" xr3:uid="{0C86C18C-B4D3-4318-8302-D6DA788F9085}" name="Año" dataCellStyle="Normal 2"/>
    <tableColumn id="3" xr3:uid="{D9D93C5E-C316-4A49-92AD-C65C880BDBF4}" name="Puntaje invividual"/>
    <tableColumn id="4" xr3:uid="{4981DFC4-6DA5-4752-A561-91A724F3A2B7}" name="Puntaje Colectivo"/>
    <tableColumn id="5" xr3:uid="{341CE0B3-BE5E-458F-92C1-CCE019CF31B4}" name="Tipo (I,C,IC)"/>
    <tableColumn id="6" xr3:uid="{E40B90B9-F09A-4E7F-B4A8-1FE38CF023B1}" name="Profesor" dataCellStyle="Normal 2"/>
    <tableColumn id="36" xr3:uid="{F79FE048-E2BE-49B7-8E32-975E2D1D4F9C}" name="Nombre de las notas"/>
    <tableColumn id="7" xr3:uid="{06FE4E44-6607-4B9D-B1C5-6DF2DD532DDD}" name="Tema de las notas" dataCellStyle="Normal 2"/>
    <tableColumn id="8" xr3:uid="{EC353E1B-5BA6-4F4B-AC3F-73A4A27E8275}" name="Nombre del Autor" dataCellStyle="Normal 2"/>
    <tableColumn id="9" xr3:uid="{46076B28-D6A7-4382-960E-062FDFD080FA}" name="Observaciones " dataCellStyle="Normal 2"/>
    <tableColumn id="10" xr3:uid="{A9D0A945-D442-41DF-8C11-0A08C666ABFD}" name="Descripción" dataCellStyle="Normal 2"/>
    <tableColumn id="11" xr3:uid="{8ABC6609-86F7-493A-B07D-2290A962165B}" name="Coautores" dataCellStyle="Normal 2"/>
    <tableColumn id="14" xr3:uid="{EE5F2535-63EC-4163-BE7D-F62809C020B2}" name="Link al Archivo Adjunto" dataCellStyle="Normal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321FCD-D9C9-4E1D-9376-F20DF6E82603}" name="Tabla1645" displayName="Tabla1645" ref="A1:O11" totalsRowShown="0" headerRowDxfId="211" headerRowCellStyle="Normal 2" dataCellStyle="Normal 2">
  <autoFilter ref="A1:O11" xr:uid="{7D98D79E-9691-4B43-A9D4-BC745AC734D9}"/>
  <tableColumns count="15">
    <tableColumn id="1" xr3:uid="{A8BB23E7-0E65-4D05-AB9A-8E3571E0EF49}" name="No. Econ." dataCellStyle="Normal 2"/>
    <tableColumn id="2" xr3:uid="{24C92081-378A-4475-BB4A-514C2512277D}" name="Año" dataCellStyle="Normal 2"/>
    <tableColumn id="3" xr3:uid="{6468B581-6A80-4D6C-8CBC-307699293C5A}" name="Puntaje invividual"/>
    <tableColumn id="4" xr3:uid="{F4019221-C4CC-4F23-92C9-C9407551F267}" name="Puntaje Colectivo"/>
    <tableColumn id="5" xr3:uid="{0B553B11-762E-47D0-AEB2-D69E84CC3091}" name="Tipo (I,C,IC)"/>
    <tableColumn id="6" xr3:uid="{EAEAE290-6A26-428D-A5FA-E12FDD13B1EB}" name="Profesor" dataCellStyle="Normal 2"/>
    <tableColumn id="36" xr3:uid="{A4E69E2E-A189-49E2-9FF5-6B0C7BF91565}" name="Nombre de las notas"/>
    <tableColumn id="7" xr3:uid="{CBB23D98-D430-440C-AE1D-5E1ABC9A4EEA}" name="Tema de las notas" dataCellStyle="Normal 2"/>
    <tableColumn id="8" xr3:uid="{83E33BF6-7033-47D7-88F5-2AEA225A856B}" name="Nombre del autor" dataCellStyle="Normal 2"/>
    <tableColumn id="9" xr3:uid="{1B4C13B3-DFE6-42AD-A2BE-323539916D76}" name="Coautores" dataCellStyle="Normal 2"/>
    <tableColumn id="10" xr3:uid="{49F4D38F-3CE9-425B-AFF0-562369B73BCC}" name="Núm. de páginas" dataCellStyle="Normal 2"/>
    <tableColumn id="11" xr3:uid="{F4090B9F-C969-4B8D-B19D-8BAC5C54660E}" name="Fecha aceptación" dataCellStyle="Normal 2"/>
    <tableColumn id="12" xr3:uid="{CFCC577D-4FB1-430F-A7B8-B80F18CAA9EF}" name="Observaciones" dataCellStyle="Normal 2"/>
    <tableColumn id="13" xr3:uid="{87880438-04C6-45F6-9927-7F1EB1EC674A}" name="Descripción" dataCellStyle="Normal 2"/>
    <tableColumn id="14" xr3:uid="{97E80BB4-F423-4D3E-BE54-4C793E44A3AD}" name="Link al Archivo Adjunto" dataCellStyle="Normal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F1C0A10-4CD1-4BD1-9193-03D4A7FD343A}" name="Tabla18" displayName="Tabla18" ref="A1:P2" totalsRowShown="0">
  <autoFilter ref="A1:P2" xr:uid="{D17D2564-55D6-4676-9F0D-6DC172A16565}"/>
  <tableColumns count="16">
    <tableColumn id="1" xr3:uid="{74C3CE8A-218E-4F74-8D76-8220D8796391}" name="Número Económico" dataDxfId="210"/>
    <tableColumn id="2" xr3:uid="{511D3CD4-FC15-4A08-8285-40542B82C42E}" name="Año" dataDxfId="209"/>
    <tableColumn id="14" xr3:uid="{478D6EBA-EAD3-4B7D-8C14-D7270AE85202}" name="Puntaje invividual" dataDxfId="208"/>
    <tableColumn id="15" xr3:uid="{F49E8C74-3581-4A3F-8A45-45D60969B961}" name="Puntaje Colectivo" dataDxfId="207"/>
    <tableColumn id="16" xr3:uid="{4E6CAC05-BFE0-4EFE-BF6E-1E4ACE847C7F}" name="Tipo (I,C,IC)" dataDxfId="206"/>
    <tableColumn id="3" xr3:uid="{F2838609-7ECE-4F18-BCAF-69B7340B2427}" name="Profesor" dataDxfId="205"/>
    <tableColumn id="4" xr3:uid="{BD5187EC-320E-4C06-9039-9755846A1993}" name="Nombre del equipo de laboratorio" dataDxfId="204"/>
    <tableColumn id="5" xr3:uid="{DC597D5B-EF50-4955-865B-B831B4DEEDF7}" name="Tipo de equipo de laboratorio" dataDxfId="203"/>
    <tableColumn id="6" xr3:uid="{455E6109-9BAF-472A-BA86-CD3EA9B6FDE5}" name="Autor" dataDxfId="202"/>
    <tableColumn id="7" xr3:uid="{B4705FA9-012B-4764-B051-79F93C021F0A}" name="Coautores" dataDxfId="201"/>
    <tableColumn id="8" xr3:uid="{CB679D21-1000-4635-8402-9401C72DB0BD}" name="Fecha aceptación" dataDxfId="200"/>
    <tableColumn id="9" xr3:uid="{AA686140-893A-46D6-B6A3-C0D278A05FFD}" name="Fecha Inicio" dataDxfId="199"/>
    <tableColumn id="10" xr3:uid="{ABBFA6B4-0D6C-4084-8ED2-2E9B7987F9C5}" name="Fecha término" dataDxfId="198"/>
    <tableColumn id="11" xr3:uid="{F58A1A5F-C059-4A54-80DF-422A47A03B3D}" name="Observaciones" dataDxfId="197"/>
    <tableColumn id="12" xr3:uid="{B39BC816-0E6E-482F-AAA9-8884D5602293}" name="Descripción" dataDxfId="196"/>
    <tableColumn id="13" xr3:uid="{E8D99DA6-FDAA-4A9E-B135-FA429FE0C26C}" name="Link al Archivo Adjunto" dataCellStyle="Hipervínculo"/>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E7060E-7256-4441-8165-F7D8A7ABEC66}" name="Tabla2" displayName="Tabla2" ref="A1:M9" totalsRowShown="0" headerRowDxfId="195" dataDxfId="194">
  <autoFilter ref="A1:M9" xr:uid="{9AB17149-F0D6-4C95-B3E0-8528C0A9DFE3}"/>
  <tableColumns count="13">
    <tableColumn id="1" xr3:uid="{A6819C21-0FB6-45D3-8366-FAC3DEE40E6C}" name="economico" dataDxfId="193"/>
    <tableColumn id="2" xr3:uid="{0CF1B0FA-39A7-4E58-B4A8-8548B27A7398}" name="Año" dataDxfId="192"/>
    <tableColumn id="11" xr3:uid="{5C5047A0-7548-4A30-9107-4E2D3A43797E}" name="Puntaje invividual" dataDxfId="191"/>
    <tableColumn id="12" xr3:uid="{83F64D81-3DBF-430E-A023-0AFF83FDE883}" name="Puntaje Colectivo" dataDxfId="190"/>
    <tableColumn id="13" xr3:uid="{1E7E2E7A-2A83-4949-A162-4478241F75DE}" name="Tipo (I,C,IC)" dataDxfId="189"/>
    <tableColumn id="3" xr3:uid="{37627A90-CD37-464E-A315-C8C2690C0C7E}" name="Profesor" dataDxfId="188"/>
    <tableColumn id="4" xr3:uid="{EAE0A224-6CFB-4C31-87D4-7C3340A2DA73}" name="Nombre de la Investigacion" dataDxfId="187"/>
    <tableColumn id="5" xr3:uid="{277D19F4-8AD8-439D-B663-933BCBA2BB5B}" name="Grado de Avance" dataDxfId="186"/>
    <tableColumn id="6" xr3:uid="{7C425441-ABE0-469C-863A-FA63DBA28F3F}" name="Coautores" dataDxfId="185"/>
    <tableColumn id="7" xr3:uid="{8E5AB981-4BA1-4258-BF06-A05A7784E9C7}" name="Nombre Reporte" dataDxfId="184"/>
    <tableColumn id="8" xr3:uid="{33270D56-2537-46BD-AA0A-8EF88EBAF597}" name="Observaciones" dataDxfId="183"/>
    <tableColumn id="9" xr3:uid="{61785BE3-443A-47B9-B273-E451EC79C9EA}" name="Id Proyecto Asignado" dataDxfId="182"/>
    <tableColumn id="10" xr3:uid="{541DC1B6-18A7-4194-9C56-D7B21FFEFB56}" name="Link al Archivo Adjunto" dataDxfId="18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8859B00-339E-47B3-9985-F734F7C38D48}" name="Tabla21" displayName="Tabla21" ref="A1:P4" totalsRowShown="0" headerRowDxfId="180" dataDxfId="179">
  <autoFilter ref="A1:P4" xr:uid="{013CC3C1-0761-4EA5-958D-A64D754A77D3}"/>
  <tableColumns count="16">
    <tableColumn id="1" xr3:uid="{5646EEDB-73B7-4EF9-B04A-9A118ADDA397}" name="Número económico" dataDxfId="178"/>
    <tableColumn id="2" xr3:uid="{A65823E1-24CF-4FD7-847D-7B7001B48309}" name="Año" dataDxfId="177"/>
    <tableColumn id="3" xr3:uid="{53066F7F-92B1-4494-9324-C4DF805C10D9}" name="Puntaje invividual" dataDxfId="176"/>
    <tableColumn id="4" xr3:uid="{2978461A-1640-4126-94D9-BF74ED302115}" name="Puntaje Colectivo" dataDxfId="175"/>
    <tableColumn id="5" xr3:uid="{2FC78419-F99C-48AB-A9AC-6C5830FA7FAA}" name="Tipo (I,C,IC)" dataDxfId="174"/>
    <tableColumn id="6" xr3:uid="{79E87986-97D9-419F-B258-639768442D62}" name="Profesor" dataDxfId="173"/>
    <tableColumn id="7" xr3:uid="{464EA5B1-8128-441E-A404-065412032315}" name="Título Memorias" dataDxfId="172"/>
    <tableColumn id="8" xr3:uid="{F83D9BFD-AD5A-4276-9850-BCC99C6B8672}" name="Coautores" dataDxfId="171"/>
    <tableColumn id="9" xr3:uid="{7180EB17-20B7-4DBD-A001-4A8BC696F9BB}" name="Fecha Realizó" dataDxfId="170"/>
    <tableColumn id="10" xr3:uid="{201E9583-2A76-4BC1-B7AD-7576E4FB30DA}" name="Páginas" dataDxfId="169"/>
    <tableColumn id="11" xr3:uid="{BC1F4291-32C5-40EF-B341-194E208F321C}" name="Congreso" dataDxfId="168"/>
    <tableColumn id="12" xr3:uid="{F4ABEE98-39D2-44AE-8E9A-C1715BB17AF5}" name="Descripción" dataDxfId="167"/>
    <tableColumn id="13" xr3:uid="{B8E0C878-46FD-4547-BC65-89CAC5BB74A2}" name="País" dataDxfId="166"/>
    <tableColumn id="14" xr3:uid="{CEB3F389-C44E-44EE-811A-8C9EDFAAC803}" name="Observaciones" dataDxfId="165"/>
    <tableColumn id="15" xr3:uid="{A6A0AC4B-160B-4936-BFCB-05817FE1E46C}" name="Id Proyecto Asignado" dataDxfId="164"/>
    <tableColumn id="16" xr3:uid="{BC105C8C-1690-4D1E-94D0-080C107CB464}" name="Link al Archivo Adjunto" dataDxfId="16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B3129-14A1-47C8-9922-6AA8A7101E9B}" name="artesp1213" displayName="artesp1213" ref="A1:W21" totalsRowShown="0" headerRowDxfId="162" dataDxfId="161">
  <autoFilter ref="A1:W21" xr:uid="{D40B576C-3FE4-479B-B215-ADE6C0618E01}"/>
  <tableColumns count="23">
    <tableColumn id="1" xr3:uid="{2599ACAD-EDA4-4589-87BE-A371675C91E7}" name="economico" dataDxfId="160"/>
    <tableColumn id="2" xr3:uid="{5A45EADE-CF59-47FD-B263-15A01DFAA3A2}" name="Año" dataDxfId="159"/>
    <tableColumn id="12" xr3:uid="{0B25355E-0FE0-45CB-9178-24B5F894856A}" name="Puntaje invividual" dataDxfId="158"/>
    <tableColumn id="18" xr3:uid="{5126DDC2-9328-404D-882E-986DD9B4AFC2}" name="Puntaje Colectivo" dataDxfId="157"/>
    <tableColumn id="24" xr3:uid="{8DB35F7B-27FB-4DD5-8BAE-121FBA509A07}" name="Tipo (I,C,IC)" dataDxfId="156"/>
    <tableColumn id="3" xr3:uid="{85B989AD-E95C-4362-B6E5-8656F563311E}" name="Profesor" dataDxfId="155"/>
    <tableColumn id="4" xr3:uid="{118CB1AB-47FD-4377-BEE3-9F3343B50EF5}" name="Título" dataDxfId="154"/>
    <tableColumn id="5" xr3:uid="{0FF92CD9-62DB-4BF0-BDCD-9F3A5A455802}" name="Subtítulo" dataDxfId="153"/>
    <tableColumn id="19" xr3:uid="{B43B2CFF-EA2D-46BC-9A97-42D39FEFC93B}" name="Coautores" dataDxfId="152"/>
    <tableColumn id="6" xr3:uid="{AEFA6B17-F0A5-45FF-8F64-DE1BF6CBADA5}" name="Tipo" dataDxfId="151"/>
    <tableColumn id="7" xr3:uid="{7A397B6E-2C79-4021-B5E2-10C9EB5F3DA0}" name="Revista" dataDxfId="150"/>
    <tableColumn id="8" xr3:uid="{5D67CB17-E184-4816-9C15-F144495F2568}" name="Art. Arbitrado" dataDxfId="149"/>
    <tableColumn id="9" xr3:uid="{C7C71B02-A517-4493-919C-335FC77F766C}" name="Art. en JCR" dataDxfId="148"/>
    <tableColumn id="10" xr3:uid="{3836ECA8-0F4D-488F-BDE8-223CC4708344}" name="Idioma" dataDxfId="147"/>
    <tableColumn id="11" xr3:uid="{02663A7E-929A-4029-B285-1B30CD92B271}" name="Fecha Aceptacion" dataDxfId="146"/>
    <tableColumn id="13" xr3:uid="{4267B5CF-ADB5-43B7-B91C-793839D99B20}" name="Fecha Publicacion" dataDxfId="145"/>
    <tableColumn id="14" xr3:uid="{548FFD79-E52D-4B89-9B17-0C2676B00214}" name="DOI" dataDxfId="144"/>
    <tableColumn id="21" xr3:uid="{D211E24D-1DDA-4536-9616-77A07DD3187B}" name="ISBN/ISSN" dataDxfId="143"/>
    <tableColumn id="22" xr3:uid="{A5A14AEC-8E1B-4AAD-BFA5-B1EA7CDBA33C}" name="Tiraje" dataDxfId="142"/>
    <tableColumn id="23" xr3:uid="{77496BD2-DEB8-4FBC-9091-4F295EA8A41B}" name="Art. en Otro" dataDxfId="141"/>
    <tableColumn id="15" xr3:uid="{27359888-DF3D-4FB7-9D86-F500C52AD55E}" name="Observaciones" dataDxfId="140"/>
    <tableColumn id="16" xr3:uid="{5DA004AC-E7EE-444D-913D-F374D2E6CE11}" name="Id Proyecto Asignado" dataDxfId="139"/>
    <tableColumn id="17" xr3:uid="{F8AB1A0C-2740-431B-9A9E-191708346EB7}" name="Link al Archivo Adjunto" dataDxfId="13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academicos-inf.xoc.uam.mx/descargaProbatoriosSIA_SITPA.php?q=1_1_3_3-10413-20241218120105-d5362084fef2faf69f5a.pdf" TargetMode="External"/><Relationship Id="rId7" Type="http://schemas.openxmlformats.org/officeDocument/2006/relationships/hyperlink" Target="https://academicos-inf.xoc.uam.mx/descargaProbatoriosSIA_SITPA.php?q=1_1_3_3-10413-20241218120000-5a199e81e6ffa191952a.pdf" TargetMode="External"/><Relationship Id="rId2" Type="http://schemas.openxmlformats.org/officeDocument/2006/relationships/hyperlink" Target="https://academicos-inf.xoc.uam.mx/descargaProbatoriosSIA_SITPA.php?q=1_1_3_3-10413-20241218120130-c56a3f21188bfabdd9f9.pdf" TargetMode="External"/><Relationship Id="rId1" Type="http://schemas.openxmlformats.org/officeDocument/2006/relationships/hyperlink" Target="https://academicos-inf.xoc.uam.mx/descargaProbatoriosSIA_SITPA.php?q=1_1_3_3-10413-20241218120143-5ab26bd31f6e902be82d.pdf" TargetMode="External"/><Relationship Id="rId6" Type="http://schemas.openxmlformats.org/officeDocument/2006/relationships/hyperlink" Target="https://academicos-inf.xoc.uam.mx/descargaProbatoriosSIA_SITPA.php?q=1_1_3_3-10413-20241218120020-dc106adbc72d48668e18.pdf" TargetMode="External"/><Relationship Id="rId5" Type="http://schemas.openxmlformats.org/officeDocument/2006/relationships/hyperlink" Target="https://academicos-inf.xoc.uam.mx/descargaProbatoriosSIA_SITPA.php?q=1_1_3_3-10413-20241218120032-1fa6b9e6106c83e9a92c.pdf" TargetMode="External"/><Relationship Id="rId4" Type="http://schemas.openxmlformats.org/officeDocument/2006/relationships/hyperlink" Target="https://academicos-inf.xoc.uam.mx/descargaProbatoriosSIA_SITPA.php?q=1_1_3_3-10413-20241218120051-f8a8109c448e6997bb15.pdf" TargetMode="External"/><Relationship Id="rId9"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academicos-inf.xoc.uam.mx/descargaProbatoriosSIA_SITPA.php?q=1_1_3_6-28488-20241218091909-36e46378348db50f406e.pdf" TargetMode="External"/></Relationships>
</file>

<file path=xl/worksheets/_rels/sheet1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hyperlink" Target="https://academicos-inf.xoc.uam.mx/descargaProbatoriosSIA_SITPA.php?q=1_1_3_12-9794-20241216130623-e61bb5f0ad48aef4a0b8.pdf" TargetMode="External"/><Relationship Id="rId2" Type="http://schemas.openxmlformats.org/officeDocument/2006/relationships/hyperlink" Target="https://academicos-inf.xoc.uam.mx/descargaProbatoriosSIA_SITPA.php?q=1_1_3_12-9794-20241216130609-72b4d943ff4ac3146ee8.pdf" TargetMode="External"/><Relationship Id="rId1" Type="http://schemas.openxmlformats.org/officeDocument/2006/relationships/hyperlink" Target="https://academicos-inf.xoc.uam.mx/descargaProbatoriosSIA_SITPA.php?q=1_1_3_12-9794-20241216130559-adffa348e30742bd7222.pdf" TargetMode="External"/><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hyperlink" Target="https://academicos-inf.xoc.uam.mx/descargaProbatoriosSIA_SITPA.php?q=1_2_1_1-28488-20241216103340-59bf3dfc9119b4a42bd1.pdf" TargetMode="External"/><Relationship Id="rId7" Type="http://schemas.openxmlformats.org/officeDocument/2006/relationships/drawing" Target="../drawings/drawing18.xml"/><Relationship Id="rId2" Type="http://schemas.openxmlformats.org/officeDocument/2006/relationships/hyperlink" Target="https://academicos-inf.xoc.uam.mx/descargaProbatoriosSIA_SITPA.php?q=1_2_1_1-9794-20250325141514-071791cdb526c37cae07.pdf" TargetMode="External"/><Relationship Id="rId1" Type="http://schemas.openxmlformats.org/officeDocument/2006/relationships/hyperlink" Target="https://academicos-inf.xoc.uam.mx/descargaProbatoriosSIA_SITPA.php?q=1_2_1_1-9794-20250325141551-fc863beb06d35efa9d10.pdf" TargetMode="External"/><Relationship Id="rId6" Type="http://schemas.openxmlformats.org/officeDocument/2006/relationships/printerSettings" Target="../printerSettings/printerSettings8.bin"/><Relationship Id="rId5" Type="http://schemas.openxmlformats.org/officeDocument/2006/relationships/hyperlink" Target="https://academicos-inf.xoc.uam.mx/descargaProbatoriosSIA_SITPA.php?q=1_2_1_1-35671-20241127215354-3745903692eec79f0071.zip" TargetMode="External"/><Relationship Id="rId4" Type="http://schemas.openxmlformats.org/officeDocument/2006/relationships/hyperlink" Target="https://academicos-inf.xoc.uam.mx/descargaProbatoriosSIA_SITPA.php?q=1_2_1_1-3495-20241209173151-006bc234561b76486c5b.pdf" TargetMode="External"/></Relationships>
</file>

<file path=xl/worksheets/_rels/sheet2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8" Type="http://schemas.openxmlformats.org/officeDocument/2006/relationships/hyperlink" Target="https://academicos-inf.xoc.uam.mx/descargaProbatoriosSIA_SITPA.php?q=1_2_1_3-23478-20241216111528-3d64d1158b513075de51.pdf" TargetMode="External"/><Relationship Id="rId13" Type="http://schemas.openxmlformats.org/officeDocument/2006/relationships/hyperlink" Target="https://academicos-inf.xoc.uam.mx/descargaProbatoriosSIA_SITPA.php?q=1_2_1_3-23478-20241216094649-134fc6d2d1c5814a7f87.pdf" TargetMode="External"/><Relationship Id="rId3" Type="http://schemas.openxmlformats.org/officeDocument/2006/relationships/hyperlink" Target="https://academicos-inf.xoc.uam.mx/descargaProbatoriosSIA_SITPA.php?q=1_2_1_3-3495-20241209173505-f312445b93bca49ce724.pdf" TargetMode="External"/><Relationship Id="rId7" Type="http://schemas.openxmlformats.org/officeDocument/2006/relationships/hyperlink" Target="https://academicos-inf.xoc.uam.mx/descargaProbatoriosSIA_SITPA.php?q=1_2_1_3-17997-20241203153820-91f28a4fe84e78f84dba.pdf" TargetMode="External"/><Relationship Id="rId12" Type="http://schemas.openxmlformats.org/officeDocument/2006/relationships/hyperlink" Target="https://academicos-inf.xoc.uam.mx/descargaProbatoriosSIA_SITPA.php?q=1_2_1_3-23478-20241216100247-8d7bfa9f1d9c3e1cd430.pdf" TargetMode="External"/><Relationship Id="rId17" Type="http://schemas.openxmlformats.org/officeDocument/2006/relationships/table" Target="../tables/table9.xml"/><Relationship Id="rId2" Type="http://schemas.openxmlformats.org/officeDocument/2006/relationships/hyperlink" Target="https://academicos-inf.xoc.uam.mx/descargaProbatoriosSIA_SITPA.php?q=1_2_1_3-17997-20241203151718-bdafc469aecc16624e68.pdf" TargetMode="External"/><Relationship Id="rId16" Type="http://schemas.openxmlformats.org/officeDocument/2006/relationships/drawing" Target="../drawings/drawing20.xml"/><Relationship Id="rId1" Type="http://schemas.openxmlformats.org/officeDocument/2006/relationships/hyperlink" Target="https://academicos-inf.xoc.uam.mx/descargaProbatoriosSIA_SITPA.php?q=1_2_1_3-17997-20241203154229-76802102197065e41bb5.pdf" TargetMode="External"/><Relationship Id="rId6" Type="http://schemas.openxmlformats.org/officeDocument/2006/relationships/hyperlink" Target="https://academicos-inf.xoc.uam.mx/descargaProbatoriosSIA_SITPA.php?q=1_2_1_3-17997-20241203152406-50a26222a8241fe68cae.pdf" TargetMode="External"/><Relationship Id="rId11" Type="http://schemas.openxmlformats.org/officeDocument/2006/relationships/hyperlink" Target="https://academicos-inf.xoc.uam.mx/descargaProbatoriosSIA_SITPA.php?q=1_2_1_3-3495-20241209173259-b2f7c4530429b2e64fcd.pdf" TargetMode="External"/><Relationship Id="rId5" Type="http://schemas.openxmlformats.org/officeDocument/2006/relationships/hyperlink" Target="https://academicos-inf.xoc.uam.mx/descargaProbatoriosSIA_SITPA.php?q=1_2_1_3-17997-20241203153233-c9ec8274547096d0fe8d.pdf" TargetMode="External"/><Relationship Id="rId15" Type="http://schemas.openxmlformats.org/officeDocument/2006/relationships/hyperlink" Target="https://academicos-inf.xoc.uam.mx/descargaProbatoriosSIA_SITPA.php?q=1_2_1_3-17997-20241205082240-c059fa1f2a5848921b14.pdf" TargetMode="External"/><Relationship Id="rId10" Type="http://schemas.openxmlformats.org/officeDocument/2006/relationships/hyperlink" Target="https://academicos-inf.xoc.uam.mx/descargaProbatoriosSIA_SITPA.php?q=1_2_1_3-3495-20241209173349-52539b09ce422e2a3bcc.pdf" TargetMode="External"/><Relationship Id="rId4" Type="http://schemas.openxmlformats.org/officeDocument/2006/relationships/hyperlink" Target="https://academicos-inf.xoc.uam.mx/descargaProbatoriosSIA_SITPA.php?q=1_2_1_3-9794-20250325140931-e613e055ef3f4b128ee5.zip" TargetMode="External"/><Relationship Id="rId9" Type="http://schemas.openxmlformats.org/officeDocument/2006/relationships/hyperlink" Target="https://academicos-inf.xoc.uam.mx/descargaProbatoriosSIA_SITPA.php?q=1_2_1_3-23478-20250404185703-72481144a03944f8bc39.pdf" TargetMode="External"/><Relationship Id="rId14" Type="http://schemas.openxmlformats.org/officeDocument/2006/relationships/hyperlink" Target="https://academicos-inf.xoc.uam.mx/descargaProbatoriosSIA_SITPA.php?q=1_2_1_3-35671-20241124174050-ecf175ac70b0da92e17e.zip"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academicos-inf.xoc.uam.mx/descargaProbatoriosSIA_SITPA.php?q=1_2_1_4-3495-20241209173722-1b78b6feb0f491695bd9.pdf" TargetMode="External"/><Relationship Id="rId2" Type="http://schemas.openxmlformats.org/officeDocument/2006/relationships/hyperlink" Target="https://academicos-inf.xoc.uam.mx/descargaProbatoriosSIA_SITPA.php?q=1_2_1_4-3495-20241209173605-150a4e564a5672620d21.pdf" TargetMode="External"/><Relationship Id="rId1" Type="http://schemas.openxmlformats.org/officeDocument/2006/relationships/hyperlink" Target="https://academicos-inf.xoc.uam.mx/descargaProbatoriosSIA_SITPA.php?q=1_2_1_4-24539-20241212192754-45f2fe11defc35206f21.pdf" TargetMode="External"/><Relationship Id="rId5" Type="http://schemas.openxmlformats.org/officeDocument/2006/relationships/table" Target="../tables/table10.xml"/><Relationship Id="rId4"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3" Type="http://schemas.openxmlformats.org/officeDocument/2006/relationships/hyperlink" Target="https://academicos-inf.xoc.uam.mx/descargaProbatoriosSIA_SITPA.php?q=1_2_1_7-28488-20241216100740-3f9a1ba0cb1bfd13f382.pdf" TargetMode="External"/><Relationship Id="rId18" Type="http://schemas.openxmlformats.org/officeDocument/2006/relationships/hyperlink" Target="https://academicos-inf.xoc.uam.mx/descargaProbatoriosSIA_SITPA.php?q=1_2_1_7-3495-20241209173841-1cf7f08b1899bf8b2152.pdf" TargetMode="External"/><Relationship Id="rId26" Type="http://schemas.openxmlformats.org/officeDocument/2006/relationships/hyperlink" Target="https://academicos-inf.xoc.uam.mx/descargaProbatoriosSIA_SITPA.php?q=1_2_1_7-17997-20241204091009-83146eb5fe9c862e61c3.pdf" TargetMode="External"/><Relationship Id="rId21" Type="http://schemas.openxmlformats.org/officeDocument/2006/relationships/hyperlink" Target="https://academicos-inf.xoc.uam.mx/descargaProbatoriosSIA_SITPA.php?q=1_2_1_7-17997-20241204094332-63f6c1d3fde4d706de67.pdf" TargetMode="External"/><Relationship Id="rId34" Type="http://schemas.openxmlformats.org/officeDocument/2006/relationships/hyperlink" Target="https://academicos-inf.xoc.uam.mx/descargaProbatoriosSIA_SITPA.php?q=1_2_1_7-9794-20241114115930-db072d63542303801478.zip" TargetMode="External"/><Relationship Id="rId7" Type="http://schemas.openxmlformats.org/officeDocument/2006/relationships/hyperlink" Target="https://academicos-inf.xoc.uam.mx/descargaProbatoriosSIA_SITPA.php?q=1_2_1_7-23478-20241217102659-a923bf8793d4026c635d.pdf" TargetMode="External"/><Relationship Id="rId12" Type="http://schemas.openxmlformats.org/officeDocument/2006/relationships/hyperlink" Target="https://academicos-inf.xoc.uam.mx/descargaProbatoriosSIA_SITPA.php?q=1_2_1_7-28488-20241216104205-30a955e4c9050c5e2a9f.pdf" TargetMode="External"/><Relationship Id="rId17" Type="http://schemas.openxmlformats.org/officeDocument/2006/relationships/hyperlink" Target="https://academicos-inf.xoc.uam.mx/descargaProbatoriosSIA_SITPA.php?q=1_2_1_7-24539-20241214183848-3bb9693408afcc73b5d0.pdf" TargetMode="External"/><Relationship Id="rId25" Type="http://schemas.openxmlformats.org/officeDocument/2006/relationships/hyperlink" Target="https://academicos-inf.xoc.uam.mx/descargaProbatoriosSIA_SITPA.php?q=1_2_1_7-17997-20241204092226-bbc6ac9a9768c50e0b6b.pdf" TargetMode="External"/><Relationship Id="rId33" Type="http://schemas.openxmlformats.org/officeDocument/2006/relationships/hyperlink" Target="https://academicos-inf.xoc.uam.mx/descargaProbatoriosSIA_SITPA.php?q=1_2_1_7-9794-20241115113423-8cc249f85303865ac97d.zip" TargetMode="External"/><Relationship Id="rId38" Type="http://schemas.openxmlformats.org/officeDocument/2006/relationships/table" Target="../tables/table12.xml"/><Relationship Id="rId2" Type="http://schemas.openxmlformats.org/officeDocument/2006/relationships/hyperlink" Target="https://academicos-inf.xoc.uam.mx/descargaProbatoriosSIA_SITPA.php?q=1_2_1_7-23478-20241219000059-1c4dc1f17f4e00f10000.pdf" TargetMode="External"/><Relationship Id="rId16" Type="http://schemas.openxmlformats.org/officeDocument/2006/relationships/hyperlink" Target="https://academicos-inf.xoc.uam.mx/descargaProbatoriosSIA_SITPA.php?q=1_2_1_7-24539-20241214184206-e8f2ca44d0b2c26119fc.pdf" TargetMode="External"/><Relationship Id="rId20" Type="http://schemas.openxmlformats.org/officeDocument/2006/relationships/hyperlink" Target="https://academicos-inf.xoc.uam.mx/descargaProbatoriosSIA_SITPA.php?q=1_2_1_7-17997-20241204101553-8cb857aeb94bb1495a7c.pdf" TargetMode="External"/><Relationship Id="rId29" Type="http://schemas.openxmlformats.org/officeDocument/2006/relationships/hyperlink" Target="https://academicos-inf.xoc.uam.mx/descargaProbatoriosSIA_SITPA.php?q=1_2_1_7-17997-20241204085427-a635faaa2e7135f45405.pdf" TargetMode="External"/><Relationship Id="rId1" Type="http://schemas.openxmlformats.org/officeDocument/2006/relationships/hyperlink" Target="https://academicos-inf.xoc.uam.mx/descargaProbatoriosSIA_SITPA.php?q=1_2_1_7-9794-20250325142625-5fac78eeda954c111b1b.zip" TargetMode="External"/><Relationship Id="rId6" Type="http://schemas.openxmlformats.org/officeDocument/2006/relationships/hyperlink" Target="https://academicos-inf.xoc.uam.mx/descargaProbatoriosSIA_SITPA.php?q=1_2_1_7-23478-20241218210652-9fd137342d3ee392e300.pdf" TargetMode="External"/><Relationship Id="rId11" Type="http://schemas.openxmlformats.org/officeDocument/2006/relationships/hyperlink" Target="https://academicos-inf.xoc.uam.mx/descargaProbatoriosSIA_SITPA.php?q=1_2_1_7-16358-20241216123143-48aa12c34b74d999af46.pdf" TargetMode="External"/><Relationship Id="rId24" Type="http://schemas.openxmlformats.org/officeDocument/2006/relationships/hyperlink" Target="https://academicos-inf.xoc.uam.mx/descargaProbatoriosSIA_SITPA.php?q=1_2_1_7-17997-20241204092530-d899bfdb0f8b4d11327d.pdf" TargetMode="External"/><Relationship Id="rId32" Type="http://schemas.openxmlformats.org/officeDocument/2006/relationships/hyperlink" Target="https://academicos-inf.xoc.uam.mx/descargaProbatoriosSIA_SITPA.php?q=1_2_1_7-9794-20241115113351-c26169f80f341069e802.zip" TargetMode="External"/><Relationship Id="rId37" Type="http://schemas.openxmlformats.org/officeDocument/2006/relationships/drawing" Target="../drawings/drawing24.xml"/><Relationship Id="rId5" Type="http://schemas.openxmlformats.org/officeDocument/2006/relationships/hyperlink" Target="https://academicos-inf.xoc.uam.mx/descargaProbatoriosSIA_SITPA.php?q=1_2_1_7-23478-20241218211202-69c27ab48770d175f2d1.pdf" TargetMode="External"/><Relationship Id="rId15" Type="http://schemas.openxmlformats.org/officeDocument/2006/relationships/hyperlink" Target="https://academicos-inf.xoc.uam.mx/descargaProbatoriosSIA_SITPA.php?q=1_2_1_7-24539-20250401201342-af0ee14d7e2f81aa1ac7.pdf" TargetMode="External"/><Relationship Id="rId23" Type="http://schemas.openxmlformats.org/officeDocument/2006/relationships/hyperlink" Target="https://academicos-inf.xoc.uam.mx/descargaProbatoriosSIA_SITPA.php?q=1_2_1_7-17997-20241204093126-139deaa5ab030241632d.pdf" TargetMode="External"/><Relationship Id="rId28" Type="http://schemas.openxmlformats.org/officeDocument/2006/relationships/hyperlink" Target="https://academicos-inf.xoc.uam.mx/descargaProbatoriosSIA_SITPA.php?q=1_2_1_7-17997-20241204085954-c4a2375bdad08d2322ff.pdf" TargetMode="External"/><Relationship Id="rId36" Type="http://schemas.openxmlformats.org/officeDocument/2006/relationships/hyperlink" Target="https://academicos-inf.xoc.uam.mx/descargaProbatoriosSIA_SITPA.php?q=1_2_1_7-9794-20241114115531-7c302b3aaacd13507663.zip" TargetMode="External"/><Relationship Id="rId10" Type="http://schemas.openxmlformats.org/officeDocument/2006/relationships/hyperlink" Target="https://academicos-inf.xoc.uam.mx/descargaProbatoriosSIA_SITPA.php?q=1_2_1_7-16358-20241216130338-bc645bd56d19493eb301.pdf" TargetMode="External"/><Relationship Id="rId19" Type="http://schemas.openxmlformats.org/officeDocument/2006/relationships/hyperlink" Target="https://academicos-inf.xoc.uam.mx/descargaProbatoriosSIA_SITPA.php?q=1_2_1_7-17997-20241204103504-74520f59f65d96a0bff8.pdf" TargetMode="External"/><Relationship Id="rId31" Type="http://schemas.openxmlformats.org/officeDocument/2006/relationships/hyperlink" Target="https://academicos-inf.xoc.uam.mx/descargaProbatoriosSIA_SITPA.php?q=1_2_1_7-9794-20241114114449-8df4cd049f20df089458.zip" TargetMode="External"/><Relationship Id="rId4" Type="http://schemas.openxmlformats.org/officeDocument/2006/relationships/hyperlink" Target="https://academicos-inf.xoc.uam.mx/descargaProbatoriosSIA_SITPA.php?q=1_2_1_7-23478-20241218211840-3555d63a753300463ede.pdf" TargetMode="External"/><Relationship Id="rId9" Type="http://schemas.openxmlformats.org/officeDocument/2006/relationships/hyperlink" Target="https://academicos-inf.xoc.uam.mx/descargaProbatoriosSIA_SITPA.php?q=1_2_1_7-16358-20241216131328-e7583687658f609252cb.pdf" TargetMode="External"/><Relationship Id="rId14" Type="http://schemas.openxmlformats.org/officeDocument/2006/relationships/hyperlink" Target="https://academicos-inf.xoc.uam.mx/descargaProbatoriosSIA_SITPA.php?q=1_2_1_7-24539-20241216210631-dddbf2d72c091dbcca57.pdf" TargetMode="External"/><Relationship Id="rId22" Type="http://schemas.openxmlformats.org/officeDocument/2006/relationships/hyperlink" Target="https://academicos-inf.xoc.uam.mx/descargaProbatoriosSIA_SITPA.php?q=1_2_1_7-17997-20241204094032-2c27e54d3ea4e7a62e03.pdf" TargetMode="External"/><Relationship Id="rId27" Type="http://schemas.openxmlformats.org/officeDocument/2006/relationships/hyperlink" Target="https://academicos-inf.xoc.uam.mx/descargaProbatoriosSIA_SITPA.php?q=1_2_1_7-17997-20241204090538-aa551305d5f6c6a21c5f.pdf" TargetMode="External"/><Relationship Id="rId30" Type="http://schemas.openxmlformats.org/officeDocument/2006/relationships/hyperlink" Target="https://academicos-inf.xoc.uam.mx/descargaProbatoriosSIA_SITPA.php?q=1_2_1_7-9794-20250325140637-640f834e8f61c68132d1.zip" TargetMode="External"/><Relationship Id="rId35" Type="http://schemas.openxmlformats.org/officeDocument/2006/relationships/hyperlink" Target="https://academicos-inf.xoc.uam.mx/descargaProbatoriosSIA_SITPA.php?q=1_2_1_7-9794-20241114115637-a46bfb2814ee8fabb124.zip" TargetMode="External"/><Relationship Id="rId8" Type="http://schemas.openxmlformats.org/officeDocument/2006/relationships/hyperlink" Target="https://academicos-inf.xoc.uam.mx/descargaProbatoriosSIA_SITPA.php?q=1_2_1_7-23478-20241217085954-82165c02469f0aa9dbf7.pdf" TargetMode="External"/><Relationship Id="rId3" Type="http://schemas.openxmlformats.org/officeDocument/2006/relationships/hyperlink" Target="https://academicos-inf.xoc.uam.mx/descargaProbatoriosSIA_SITPA.php?q=1_2_1_7-23478-20241218213606-1ec3d2e3df798d8b670d.pdf"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academicos-inf.xoc.uam.mx/descargaProbatoriosSIA_SITPA.php?q=1_2_1_8-3495-20241209174027-c8701ae6bb5a1b8dcf58.pdf" TargetMode="External"/><Relationship Id="rId2" Type="http://schemas.openxmlformats.org/officeDocument/2006/relationships/hyperlink" Target="https://academicos-inf.xoc.uam.mx/descargaProbatoriosSIA_SITPA.php?q=1_2_1_8-24539-20241214184518-0d4c5db521aca544ad96.pdf" TargetMode="External"/><Relationship Id="rId1" Type="http://schemas.openxmlformats.org/officeDocument/2006/relationships/hyperlink" Target="https://academicos-inf.xoc.uam.mx/descargaProbatoriosSIA_SITPA.php?q=1_2_1_8-23478-20241218192540-78aabe33d8d027655eb2.pdf" TargetMode="External"/><Relationship Id="rId5" Type="http://schemas.openxmlformats.org/officeDocument/2006/relationships/table" Target="../tables/table13.xml"/><Relationship Id="rId4"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academicos-inf.xoc.uam.mx/descargaProbatoriosSIA_SITPA.php?q=1_1_3_2-28488-20241216102606-b14492cca4bf96966d71.pdf" TargetMode="Externa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5D3E-B6F2-4D57-ADDD-81805B8934B7}">
  <dimension ref="A1:L36"/>
  <sheetViews>
    <sheetView zoomScale="80" zoomScaleNormal="80" workbookViewId="0">
      <selection activeCell="B1" sqref="B1:K4"/>
    </sheetView>
  </sheetViews>
  <sheetFormatPr baseColWidth="10" defaultRowHeight="15" x14ac:dyDescent="0.25"/>
  <cols>
    <col min="1" max="1" width="21.7109375" customWidth="1"/>
    <col min="4" max="4" width="11.85546875" customWidth="1"/>
    <col min="5" max="5" width="38" customWidth="1"/>
    <col min="6" max="6" width="68.42578125" customWidth="1"/>
    <col min="7" max="7" width="18.7109375" customWidth="1"/>
    <col min="8" max="8" width="30" customWidth="1"/>
    <col min="9" max="9" width="18.7109375" customWidth="1"/>
    <col min="10" max="10" width="28.42578125" customWidth="1"/>
    <col min="11" max="11" width="34.5703125" customWidth="1"/>
    <col min="12" max="12" width="26.85546875" customWidth="1"/>
    <col min="13" max="13" width="18.140625" bestFit="1" customWidth="1"/>
    <col min="14" max="14" width="74.28515625" bestFit="1" customWidth="1"/>
    <col min="15" max="15" width="18.28515625" bestFit="1" customWidth="1"/>
    <col min="16" max="16" width="37.5703125" bestFit="1" customWidth="1"/>
    <col min="17" max="17" width="33.28515625" bestFit="1" customWidth="1"/>
  </cols>
  <sheetData>
    <row r="1" spans="1:12" x14ac:dyDescent="0.25">
      <c r="B1" s="147" t="s">
        <v>273</v>
      </c>
      <c r="C1" s="148"/>
      <c r="D1" s="148"/>
      <c r="E1" s="148"/>
      <c r="F1" s="148"/>
      <c r="G1" s="148"/>
      <c r="H1" s="148"/>
      <c r="I1" s="148"/>
      <c r="J1" s="148"/>
      <c r="K1" s="148"/>
    </row>
    <row r="2" spans="1:12" x14ac:dyDescent="0.25">
      <c r="B2" s="148"/>
      <c r="C2" s="148"/>
      <c r="D2" s="148"/>
      <c r="E2" s="148"/>
      <c r="F2" s="148"/>
      <c r="G2" s="148"/>
      <c r="H2" s="148"/>
      <c r="I2" s="148"/>
      <c r="J2" s="148"/>
      <c r="K2" s="148"/>
    </row>
    <row r="3" spans="1:12" x14ac:dyDescent="0.25">
      <c r="B3" s="148"/>
      <c r="C3" s="148"/>
      <c r="D3" s="148"/>
      <c r="E3" s="148"/>
      <c r="F3" s="148"/>
      <c r="G3" s="148"/>
      <c r="H3" s="148"/>
      <c r="I3" s="148"/>
      <c r="J3" s="148"/>
      <c r="K3" s="148"/>
    </row>
    <row r="4" spans="1:12" x14ac:dyDescent="0.25">
      <c r="B4" s="149"/>
      <c r="C4" s="149"/>
      <c r="D4" s="149"/>
      <c r="E4" s="149"/>
      <c r="F4" s="149"/>
      <c r="G4" s="149"/>
      <c r="H4" s="149"/>
      <c r="I4" s="149"/>
      <c r="J4" s="149"/>
      <c r="K4" s="149"/>
    </row>
    <row r="5" spans="1:12" x14ac:dyDescent="0.25">
      <c r="B5" s="21"/>
      <c r="C5" s="98" t="s">
        <v>184</v>
      </c>
      <c r="D5" s="98" t="s">
        <v>183</v>
      </c>
      <c r="E5" s="21"/>
      <c r="F5" s="21"/>
      <c r="G5" s="21"/>
      <c r="H5" s="21"/>
      <c r="I5" s="21"/>
      <c r="J5" s="21"/>
      <c r="K5" s="21"/>
    </row>
    <row r="6" spans="1:12" x14ac:dyDescent="0.25">
      <c r="A6" t="s">
        <v>198</v>
      </c>
      <c r="B6" s="26" t="s">
        <v>139</v>
      </c>
      <c r="C6" s="26" t="s">
        <v>140</v>
      </c>
      <c r="D6" s="26" t="s">
        <v>141</v>
      </c>
      <c r="E6" s="26" t="s">
        <v>81</v>
      </c>
      <c r="F6" s="26" t="s">
        <v>82</v>
      </c>
      <c r="G6" s="26" t="s">
        <v>133</v>
      </c>
      <c r="H6" s="28" t="s">
        <v>137</v>
      </c>
      <c r="I6" s="26" t="s">
        <v>136</v>
      </c>
      <c r="J6" s="28" t="s">
        <v>138</v>
      </c>
      <c r="K6" s="26" t="s">
        <v>83</v>
      </c>
      <c r="L6" s="57" t="s">
        <v>149</v>
      </c>
    </row>
    <row r="7" spans="1:12" x14ac:dyDescent="0.25">
      <c r="A7" t="s">
        <v>192</v>
      </c>
      <c r="B7" s="22">
        <v>220</v>
      </c>
      <c r="C7" s="22">
        <v>660</v>
      </c>
      <c r="D7" s="22">
        <f>AVERAGE(B7:C7)</f>
        <v>440</v>
      </c>
      <c r="E7" s="23" t="s">
        <v>84</v>
      </c>
      <c r="F7" s="24" t="s">
        <v>112</v>
      </c>
      <c r="G7" s="22">
        <f>SUM('1_1_3_1_paquete_didactico_manua'!G22)</f>
        <v>0</v>
      </c>
      <c r="H7" s="22">
        <f>SUM('1_1_3_1_paquete_didactico_manua'!H22)</f>
        <v>0</v>
      </c>
      <c r="I7" s="22">
        <f>SUM('1_1_3_1_paquete_didactico_manua'!G23)</f>
        <v>0</v>
      </c>
      <c r="J7" s="56">
        <f>SUM('1_1_3_1_paquete_didactico_manua'!H23)</f>
        <v>0</v>
      </c>
      <c r="K7" s="22">
        <f>SUM('1_1_3_1_paquete_didactico_manua'!G21)</f>
        <v>0</v>
      </c>
      <c r="L7" s="59">
        <f>SUM(H7,J7)</f>
        <v>0</v>
      </c>
    </row>
    <row r="8" spans="1:12" x14ac:dyDescent="0.25">
      <c r="B8" s="22">
        <v>220</v>
      </c>
      <c r="C8" s="22">
        <v>660</v>
      </c>
      <c r="D8" s="22">
        <f t="shared" ref="D8:D30" si="0">AVERAGE(B8:C8)</f>
        <v>440</v>
      </c>
      <c r="E8" s="23" t="s">
        <v>85</v>
      </c>
      <c r="F8" s="24" t="s">
        <v>107</v>
      </c>
      <c r="G8" s="22">
        <f>SUM('1_1_3_2_notas_de_curso_normal'!G20)</f>
        <v>1</v>
      </c>
      <c r="H8" s="22">
        <f>SUM('1_1_3_2_notas_de_curso_normal'!H20)</f>
        <v>440</v>
      </c>
      <c r="I8" s="22">
        <f>SUM('1_1_3_2_notas_de_curso_normal'!G21)</f>
        <v>0</v>
      </c>
      <c r="J8" s="22">
        <f>SUM('1_1_3_2_notas_de_curso_normal'!H21)</f>
        <v>0</v>
      </c>
      <c r="K8" s="22">
        <f>SUM('1_1_3_2_notas_de_curso_normal'!G19)</f>
        <v>1</v>
      </c>
      <c r="L8" s="58">
        <f t="shared" ref="L8:L18" si="1">SUM(H8,J8)</f>
        <v>440</v>
      </c>
    </row>
    <row r="9" spans="1:12" x14ac:dyDescent="0.25">
      <c r="B9" s="22">
        <v>220</v>
      </c>
      <c r="C9" s="22">
        <v>1100</v>
      </c>
      <c r="D9" s="22">
        <f t="shared" si="0"/>
        <v>660</v>
      </c>
      <c r="E9" s="23" t="s">
        <v>86</v>
      </c>
      <c r="F9" s="24" t="s">
        <v>108</v>
      </c>
      <c r="G9" s="22">
        <f>SUM('1_1_3_3_notas_de_curso_especial'!G16)</f>
        <v>1</v>
      </c>
      <c r="H9" s="22">
        <f>SUM('1_1_3_3_notas_de_curso_especial'!H16)</f>
        <v>660</v>
      </c>
      <c r="I9" s="22">
        <f>SUM('1_1_3_3_notas_de_curso_especial'!G17)</f>
        <v>7</v>
      </c>
      <c r="J9" s="22">
        <f>SUM('1_1_3_3_notas_de_curso_especial'!H17)</f>
        <v>7700</v>
      </c>
      <c r="K9" s="22">
        <f>SUM('1_1_3_3_notas_de_curso_especial'!G15)</f>
        <v>8</v>
      </c>
      <c r="L9" s="58">
        <f t="shared" si="1"/>
        <v>8360</v>
      </c>
    </row>
    <row r="10" spans="1:12" x14ac:dyDescent="0.25">
      <c r="B10" s="22">
        <v>110</v>
      </c>
      <c r="C10" s="22">
        <v>880</v>
      </c>
      <c r="D10" s="22">
        <f t="shared" si="0"/>
        <v>495</v>
      </c>
      <c r="E10" s="23" t="s">
        <v>87</v>
      </c>
      <c r="F10" s="24" t="s">
        <v>109</v>
      </c>
      <c r="G10" s="22">
        <f>SUM('1_1_3_4_antologias_comentadas'!G20)</f>
        <v>0</v>
      </c>
      <c r="H10" s="22">
        <f>SUM('1_1_3_4_antologias_comentadas'!H20)</f>
        <v>0</v>
      </c>
      <c r="I10" s="22">
        <f>SUM('1_1_3_4_antologias_comentadas'!G21)</f>
        <v>0</v>
      </c>
      <c r="J10" s="22">
        <f>SUM('1_1_3_4_antologias_comentadas'!H21)</f>
        <v>0</v>
      </c>
      <c r="K10" s="22">
        <f>SUM('1_1_3_4_antologias_comentadas'!G19)</f>
        <v>0</v>
      </c>
      <c r="L10" s="58">
        <f t="shared" si="1"/>
        <v>0</v>
      </c>
    </row>
    <row r="11" spans="1:12" x14ac:dyDescent="0.25">
      <c r="B11" s="22">
        <v>2200</v>
      </c>
      <c r="C11" s="22">
        <v>6600</v>
      </c>
      <c r="D11" s="22">
        <f t="shared" si="0"/>
        <v>4400</v>
      </c>
      <c r="E11" s="23" t="s">
        <v>88</v>
      </c>
      <c r="F11" s="24" t="s">
        <v>110</v>
      </c>
      <c r="G11" s="22">
        <f>SUM('1_1_3_5_libros_de_texto'!G20)</f>
        <v>0</v>
      </c>
      <c r="H11" s="22">
        <f>SUM('1_1_3_5_libros_de_texto'!H20)</f>
        <v>0</v>
      </c>
      <c r="I11" s="22">
        <f>SUM('1_1_3_5_libros_de_texto'!G21)</f>
        <v>0</v>
      </c>
      <c r="J11" s="22">
        <f>SUM('1_1_3_5_libros_de_texto'!H21)</f>
        <v>0</v>
      </c>
      <c r="K11" s="22">
        <f>SUM('1_1_3_5_libros_de_texto'!G19)</f>
        <v>0</v>
      </c>
      <c r="L11" s="58">
        <f t="shared" si="1"/>
        <v>0</v>
      </c>
    </row>
    <row r="12" spans="1:12" x14ac:dyDescent="0.25">
      <c r="B12" s="22">
        <v>220</v>
      </c>
      <c r="C12" s="22">
        <v>660</v>
      </c>
      <c r="D12" s="22">
        <f t="shared" si="0"/>
        <v>440</v>
      </c>
      <c r="E12" s="23" t="s">
        <v>89</v>
      </c>
      <c r="F12" s="24" t="s">
        <v>111</v>
      </c>
      <c r="G12" s="22">
        <f>SUM('1_1_3_6_doct_audio_video_cine_f'!G11)</f>
        <v>0</v>
      </c>
      <c r="H12" s="22">
        <f>SUM('1_1_3_6_doct_audio_video_cine_f'!H11)</f>
        <v>0</v>
      </c>
      <c r="I12" s="22">
        <f>SUM('1_1_3_6_doct_audio_video_cine_f'!G12)</f>
        <v>7</v>
      </c>
      <c r="J12" s="22">
        <f>SUM('1_1_3_6_doct_audio_video_cine_f'!H12)</f>
        <v>4620</v>
      </c>
      <c r="K12" s="22">
        <f>SUM('1_1_3_6_doct_audio_video_cine_f'!G10)</f>
        <v>7</v>
      </c>
      <c r="L12" s="58">
        <f t="shared" si="1"/>
        <v>4620</v>
      </c>
    </row>
    <row r="13" spans="1:12" x14ac:dyDescent="0.25">
      <c r="B13" s="22">
        <v>660</v>
      </c>
      <c r="C13" s="22">
        <v>2200</v>
      </c>
      <c r="D13" s="22">
        <f t="shared" si="0"/>
        <v>1430</v>
      </c>
      <c r="E13" s="23" t="s">
        <v>90</v>
      </c>
      <c r="F13" s="24" t="s">
        <v>113</v>
      </c>
      <c r="G13" s="22">
        <f>SUM('1_1_3_7_equipo_laboratorio_mod_'!G20)</f>
        <v>0</v>
      </c>
      <c r="H13" s="22">
        <f>SUM('1_1_3_6_doct_audio_video_cine_f'!H11)</f>
        <v>0</v>
      </c>
      <c r="I13" s="22">
        <f>SUM('1_1_3_7_equipo_laboratorio_mod_'!G21)</f>
        <v>0</v>
      </c>
      <c r="J13" s="56">
        <f>SUM('1_1_3_7_equipo_laboratorio_mod_'!H21)</f>
        <v>0</v>
      </c>
      <c r="K13" s="22">
        <f>SUM('1_1_3_7_equipo_laboratorio_mod_'!G19)</f>
        <v>0</v>
      </c>
      <c r="L13" s="59">
        <f t="shared" si="1"/>
        <v>0</v>
      </c>
    </row>
    <row r="14" spans="1:12" x14ac:dyDescent="0.25">
      <c r="B14" s="22">
        <v>660</v>
      </c>
      <c r="C14" s="22">
        <v>6600</v>
      </c>
      <c r="D14" s="22">
        <f t="shared" si="0"/>
        <v>3630</v>
      </c>
      <c r="E14" s="23" t="s">
        <v>91</v>
      </c>
      <c r="F14" s="24" t="s">
        <v>114</v>
      </c>
      <c r="G14" s="22">
        <f>SUM('1_1_3_8_des_paq_comp_plataforma'!G20)</f>
        <v>0</v>
      </c>
      <c r="H14" s="22">
        <f>SUM('1_1_3_8_des_paq_comp_plataforma'!H20)</f>
        <v>0</v>
      </c>
      <c r="I14" s="22">
        <f>SUM('1_1_3_8_des_paq_comp_plataforma'!G21)</f>
        <v>0</v>
      </c>
      <c r="J14" s="22">
        <f>SUM('1_1_3_8_des_paq_comp_plataforma'!H21)</f>
        <v>0</v>
      </c>
      <c r="K14" s="22">
        <f>SUM('1_1_3_8_des_paq_comp_plataforma'!G19)</f>
        <v>0</v>
      </c>
      <c r="L14" s="58">
        <f t="shared" si="1"/>
        <v>0</v>
      </c>
    </row>
    <row r="15" spans="1:12" x14ac:dyDescent="0.25">
      <c r="B15" s="22">
        <v>660</v>
      </c>
      <c r="C15" s="22">
        <v>2200</v>
      </c>
      <c r="D15" s="22">
        <f t="shared" si="0"/>
        <v>1430</v>
      </c>
      <c r="E15" s="23" t="s">
        <v>92</v>
      </c>
      <c r="F15" s="24" t="s">
        <v>115</v>
      </c>
      <c r="G15" s="22">
        <f>SUM('1_1_3_9_trad_public_de_libros'!G20)</f>
        <v>0</v>
      </c>
      <c r="H15" s="22">
        <f>SUM('1_1_3_9_trad_public_de_libros'!H20)</f>
        <v>0</v>
      </c>
      <c r="I15" s="22">
        <f>SUM('1_1_3_9_trad_public_de_libros'!G21)</f>
        <v>0</v>
      </c>
      <c r="J15" s="22">
        <f>SUM('1_1_3_9_trad_public_de_libros'!H21)</f>
        <v>0</v>
      </c>
      <c r="K15" s="22">
        <f>SUM('1_1_3_9_trad_public_de_libros'!G19)</f>
        <v>0</v>
      </c>
      <c r="L15" s="58">
        <f t="shared" si="1"/>
        <v>0</v>
      </c>
    </row>
    <row r="16" spans="1:12" x14ac:dyDescent="0.25">
      <c r="B16" s="22">
        <v>110</v>
      </c>
      <c r="C16" s="22">
        <v>550</v>
      </c>
      <c r="D16" s="22">
        <f t="shared" si="0"/>
        <v>330</v>
      </c>
      <c r="E16" s="23" t="s">
        <v>93</v>
      </c>
      <c r="F16" s="24" t="s">
        <v>116</v>
      </c>
      <c r="G16" s="22">
        <f>SUM('1_1_3_10_trad_public_articulo'!G20)</f>
        <v>0</v>
      </c>
      <c r="H16" s="22">
        <f>SUM('1_1_3_10_trad_public_articulo'!H20)</f>
        <v>0</v>
      </c>
      <c r="I16" s="22">
        <f>SUM('1_1_3_10_trad_public_articulo'!G21)</f>
        <v>0</v>
      </c>
      <c r="J16" s="22">
        <f>SUM('1_1_3_10_trad_public_articulo'!H21)</f>
        <v>0</v>
      </c>
      <c r="K16" s="22">
        <f>SUM('1_1_3_10_trad_public_articulo'!G19)</f>
        <v>0</v>
      </c>
      <c r="L16" s="58">
        <f t="shared" si="1"/>
        <v>0</v>
      </c>
    </row>
    <row r="17" spans="1:12" x14ac:dyDescent="0.25">
      <c r="B17" s="22">
        <v>110</v>
      </c>
      <c r="C17" s="22">
        <v>550</v>
      </c>
      <c r="D17" s="22">
        <f t="shared" si="0"/>
        <v>330</v>
      </c>
      <c r="E17" s="25" t="s">
        <v>94</v>
      </c>
      <c r="F17" s="24" t="s">
        <v>117</v>
      </c>
      <c r="G17" s="22">
        <f>SUM('1_1_3_11_trad_edit_documentales'!G20)</f>
        <v>0</v>
      </c>
      <c r="H17" s="22">
        <f>SUM('1_1_3_11_trad_edit_documentales'!H20)</f>
        <v>0</v>
      </c>
      <c r="I17" s="22">
        <f>SUM('1_1_3_11_trad_edit_documentales'!G21)</f>
        <v>0</v>
      </c>
      <c r="J17" s="22">
        <f>SUM('1_1_3_11_trad_edit_documentales'!H21)</f>
        <v>0</v>
      </c>
      <c r="K17" s="22">
        <f>SUM('1_1_3_11_trad_edit_documentales'!G19)</f>
        <v>0</v>
      </c>
      <c r="L17" s="58">
        <f t="shared" si="1"/>
        <v>0</v>
      </c>
    </row>
    <row r="18" spans="1:12" x14ac:dyDescent="0.25">
      <c r="B18" s="22">
        <v>220</v>
      </c>
      <c r="C18" s="22">
        <v>660</v>
      </c>
      <c r="D18" s="22">
        <f t="shared" si="0"/>
        <v>440</v>
      </c>
      <c r="E18" s="25" t="s">
        <v>95</v>
      </c>
      <c r="F18" s="24" t="s">
        <v>118</v>
      </c>
      <c r="G18" s="22">
        <f>SUM('1_1_3_12_des_aula_virtual'!G11)</f>
        <v>3</v>
      </c>
      <c r="H18" s="22">
        <f>SUM('1_1_3_12_des_aula_virtual'!H11)</f>
        <v>1320</v>
      </c>
      <c r="I18" s="22">
        <f>SUM('1_1_3_12_des_aula_virtual'!G12)</f>
        <v>0</v>
      </c>
      <c r="J18" s="22">
        <f>SUM('1_1_3_12_des_aula_virtual'!H12)</f>
        <v>0</v>
      </c>
      <c r="K18" s="22">
        <f>SUM('1_1_3_12_des_aula_virtual'!G10)</f>
        <v>3</v>
      </c>
      <c r="L18" s="58">
        <f t="shared" si="1"/>
        <v>1320</v>
      </c>
    </row>
    <row r="19" spans="1:12" x14ac:dyDescent="0.25">
      <c r="A19" t="s">
        <v>191</v>
      </c>
      <c r="B19" s="22">
        <v>110</v>
      </c>
      <c r="C19" s="22">
        <v>330</v>
      </c>
      <c r="D19" s="22">
        <f t="shared" si="0"/>
        <v>220</v>
      </c>
      <c r="E19" s="25" t="s">
        <v>96</v>
      </c>
      <c r="F19" s="37" t="s">
        <v>119</v>
      </c>
      <c r="G19" s="38">
        <f>SUM('1_2_1_1_reporte_invest_tecnico'!G13)</f>
        <v>4</v>
      </c>
      <c r="H19" s="55">
        <f>SUM('1_2_1_1_reporte_invest_tecnico'!H13)</f>
        <v>880</v>
      </c>
      <c r="I19" s="38">
        <f>SUM('1_2_1_1_reporte_invest_tecnico'!G14)</f>
        <v>3</v>
      </c>
      <c r="J19" s="56">
        <f>SUM('1_2_1_1_reporte_invest_tecnico'!H14)</f>
        <v>990</v>
      </c>
      <c r="K19" s="38">
        <f>SUM('1_2_1_1_reporte_invest_tecnico'!G12)</f>
        <v>7</v>
      </c>
      <c r="L19" s="59">
        <f>SUM(H19,J19)</f>
        <v>1870</v>
      </c>
    </row>
    <row r="20" spans="1:12" x14ac:dyDescent="0.25">
      <c r="B20" s="22">
        <v>220</v>
      </c>
      <c r="C20" s="22">
        <v>880</v>
      </c>
      <c r="D20" s="22">
        <f t="shared" si="0"/>
        <v>550</v>
      </c>
      <c r="E20" s="25" t="s">
        <v>97</v>
      </c>
      <c r="F20" s="24" t="s">
        <v>120</v>
      </c>
      <c r="G20" s="22">
        <f>SUM('1_2_1_2_memorias_congreso_exten'!G20)</f>
        <v>0</v>
      </c>
      <c r="H20" s="22">
        <f>SUM('1_2_1_2_memorias_congreso_exten'!H20)</f>
        <v>0</v>
      </c>
      <c r="I20" s="22">
        <f>SUM('1_2_1_2_memorias_congreso_exten'!G21)</f>
        <v>0</v>
      </c>
      <c r="J20" s="22">
        <f>SUM('1_2_1_2_memorias_congreso_exten'!H21)</f>
        <v>0</v>
      </c>
      <c r="K20" s="22">
        <f>SUM('1_2_1_2_memorias_congreso_exten'!G19)</f>
        <v>0</v>
      </c>
      <c r="L20" s="58">
        <f>SUM(H20,J20)</f>
        <v>0</v>
      </c>
    </row>
    <row r="21" spans="1:12" x14ac:dyDescent="0.25">
      <c r="B21" s="22">
        <v>880</v>
      </c>
      <c r="C21" s="22">
        <v>3300</v>
      </c>
      <c r="D21" s="22">
        <f t="shared" si="0"/>
        <v>2090</v>
      </c>
      <c r="E21" s="25" t="s">
        <v>131</v>
      </c>
      <c r="F21" s="37" t="s">
        <v>121</v>
      </c>
      <c r="G21" s="38">
        <f>SUM('1_2_1_3_art_especializado_inves'!G25)</f>
        <v>14</v>
      </c>
      <c r="H21" s="56">
        <f>SUM('1_2_1_3_art_especializado_inves'!H25)</f>
        <v>29260</v>
      </c>
      <c r="I21" s="38">
        <f>SUM('1_2_1_3_art_especializado_inves'!G26)</f>
        <v>2</v>
      </c>
      <c r="J21" s="56">
        <f>SUM('1_2_1_3_art_especializado_inves'!H26)</f>
        <v>6600</v>
      </c>
      <c r="K21" s="38">
        <f>SUM('1_2_1_3_art_especializado_inves'!G24)</f>
        <v>16</v>
      </c>
      <c r="L21" s="59">
        <f>SUM(H21,J21)</f>
        <v>35860</v>
      </c>
    </row>
    <row r="22" spans="1:12" x14ac:dyDescent="0.25">
      <c r="B22" s="22">
        <v>2200</v>
      </c>
      <c r="C22" s="22">
        <v>6600</v>
      </c>
      <c r="D22" s="22">
        <f t="shared" si="0"/>
        <v>4400</v>
      </c>
      <c r="E22" s="25" t="s">
        <v>98</v>
      </c>
      <c r="F22" s="37" t="s">
        <v>122</v>
      </c>
      <c r="G22" s="38">
        <f>SUM('1_2_1_4_libro_cientifico'!G20)</f>
        <v>1</v>
      </c>
      <c r="H22" s="56">
        <f>SUM('1_2_1_4_libro_cientifico'!H20)</f>
        <v>4400</v>
      </c>
      <c r="I22" s="38">
        <f>SUM('1_2_1_4_libro_cientifico'!G21)</f>
        <v>2</v>
      </c>
      <c r="J22" s="56">
        <f>SUM('1_2_1_4_libro_cientifico'!H21)</f>
        <v>13200</v>
      </c>
      <c r="K22" s="38">
        <f>SUM('1_2_1_4_libro_cientifico'!G19)</f>
        <v>3</v>
      </c>
      <c r="L22" s="59">
        <f t="shared" ref="L22:L30" si="2">SUM(H22,J22)</f>
        <v>17600</v>
      </c>
    </row>
    <row r="23" spans="1:12" x14ac:dyDescent="0.25">
      <c r="B23" s="22">
        <v>110</v>
      </c>
      <c r="C23" s="22">
        <v>550</v>
      </c>
      <c r="D23" s="22">
        <f t="shared" si="0"/>
        <v>330</v>
      </c>
      <c r="E23" s="25" t="s">
        <v>99</v>
      </c>
      <c r="F23" s="24" t="s">
        <v>123</v>
      </c>
      <c r="G23" s="22">
        <f>SUM('1_2_1_5_patentes_registro_acept'!G20)</f>
        <v>0</v>
      </c>
      <c r="H23" s="22">
        <f>SUM('1_2_1_5_patentes_registro_acept'!H20)</f>
        <v>0</v>
      </c>
      <c r="I23" s="22">
        <f>SUM('1_2_1_5_patentes_registro_acept'!G21)</f>
        <v>0</v>
      </c>
      <c r="J23" s="22">
        <f>SUM('1_2_1_5_patentes_registro_acept'!H21)</f>
        <v>0</v>
      </c>
      <c r="K23" s="22">
        <f>SUM('1_2_1_5_patentes_registro_acept'!G19)</f>
        <v>0</v>
      </c>
      <c r="L23" s="58">
        <f t="shared" si="2"/>
        <v>0</v>
      </c>
    </row>
    <row r="24" spans="1:12" x14ac:dyDescent="0.25">
      <c r="B24" s="22">
        <v>2200</v>
      </c>
      <c r="C24" s="22">
        <v>6600</v>
      </c>
      <c r="D24" s="22">
        <f t="shared" si="0"/>
        <v>4400</v>
      </c>
      <c r="E24" s="25" t="s">
        <v>100</v>
      </c>
      <c r="F24" s="24" t="s">
        <v>124</v>
      </c>
      <c r="G24" s="22">
        <f>SUM('1_2_1_6_expedicion_titulo_paten'!G20)</f>
        <v>0</v>
      </c>
      <c r="H24" s="22">
        <f>SUM('1_2_1_6_expedicion_titulo_paten'!H20)</f>
        <v>0</v>
      </c>
      <c r="I24" s="22">
        <f>SUM('1_2_1_6_expedicion_titulo_paten'!G21)</f>
        <v>0</v>
      </c>
      <c r="J24" s="22">
        <f>SUM('1_2_1_6_expedicion_titulo_paten'!H21)</f>
        <v>0</v>
      </c>
      <c r="K24" s="22">
        <f>SUM('1_2_1_6_expedicion_titulo_paten'!G19)</f>
        <v>0</v>
      </c>
      <c r="L24" s="58">
        <f t="shared" si="2"/>
        <v>0</v>
      </c>
    </row>
    <row r="25" spans="1:12" x14ac:dyDescent="0.25">
      <c r="B25" s="22">
        <v>110</v>
      </c>
      <c r="C25" s="22">
        <v>330</v>
      </c>
      <c r="D25" s="22">
        <f t="shared" si="0"/>
        <v>220</v>
      </c>
      <c r="E25" s="25" t="s">
        <v>101</v>
      </c>
      <c r="F25" s="37" t="s">
        <v>125</v>
      </c>
      <c r="G25" s="38">
        <f>SUM('1_2_1_7_trab_pres_event_especia'!G50)</f>
        <v>36</v>
      </c>
      <c r="H25" s="56">
        <f>SUM('1_2_1_7_trab_pres_event_especia'!H50)</f>
        <v>7920</v>
      </c>
      <c r="I25" s="38">
        <f>SUM('1_2_1_7_trab_pres_event_especia'!G51)</f>
        <v>0</v>
      </c>
      <c r="J25" s="56">
        <f>SUM('1_2_1_7_trab_pres_event_especia'!H51)</f>
        <v>0</v>
      </c>
      <c r="K25" s="38">
        <f>SUM('1_2_1_7_trab_pres_event_especia'!G49)</f>
        <v>36</v>
      </c>
      <c r="L25" s="59">
        <f t="shared" si="2"/>
        <v>7920</v>
      </c>
    </row>
    <row r="26" spans="1:12" x14ac:dyDescent="0.25">
      <c r="B26" s="22">
        <v>330</v>
      </c>
      <c r="C26" s="22">
        <v>660</v>
      </c>
      <c r="D26" s="22">
        <f t="shared" si="0"/>
        <v>495</v>
      </c>
      <c r="E26" s="25" t="s">
        <v>102</v>
      </c>
      <c r="F26" s="37" t="s">
        <v>126</v>
      </c>
      <c r="G26" s="38">
        <f>SUM('1_2_1_8_conferencias_magistrale'!G24)</f>
        <v>3</v>
      </c>
      <c r="H26" s="56">
        <f>SUM('1_2_1_8_conferencias_magistrale'!H24)</f>
        <v>1485</v>
      </c>
      <c r="I26" s="22">
        <f>SUM('1_2_1_8_conferencias_magistrale'!G25)</f>
        <v>0</v>
      </c>
      <c r="J26" s="22">
        <f>SUM('1_2_1_8_conferencias_magistrale'!H25)</f>
        <v>0</v>
      </c>
      <c r="K26" s="38">
        <f>SUM('1_2_1_8_conferencias_magistrale'!G23)</f>
        <v>3</v>
      </c>
      <c r="L26" s="59">
        <f t="shared" si="2"/>
        <v>1485</v>
      </c>
    </row>
    <row r="27" spans="1:12" x14ac:dyDescent="0.25">
      <c r="B27" s="22">
        <v>880</v>
      </c>
      <c r="C27" s="22">
        <v>3300</v>
      </c>
      <c r="D27" s="22">
        <f t="shared" si="0"/>
        <v>2090</v>
      </c>
      <c r="E27" s="25" t="s">
        <v>103</v>
      </c>
      <c r="F27" s="24" t="s">
        <v>127</v>
      </c>
      <c r="G27" s="22">
        <f>SUM('1_2_1_9_des_prototipo_modelo_in'!G20)</f>
        <v>0</v>
      </c>
      <c r="H27" s="22">
        <f>SUM('1_2_1_9_des_prototipo_modelo_in'!H20)</f>
        <v>0</v>
      </c>
      <c r="I27" s="22">
        <f>SUM('1_2_1_9_des_prototipo_modelo_in'!G21)</f>
        <v>0</v>
      </c>
      <c r="J27" s="22">
        <f>SUM('1_2_1_9_des_prototipo_modelo_in'!H21)</f>
        <v>0</v>
      </c>
      <c r="K27" s="22">
        <f>SUM('1_2_1_9_des_prototipo_modelo_in'!G19)</f>
        <v>0</v>
      </c>
      <c r="L27" s="58">
        <f t="shared" si="2"/>
        <v>0</v>
      </c>
    </row>
    <row r="28" spans="1:12" x14ac:dyDescent="0.25">
      <c r="B28" s="22">
        <v>660</v>
      </c>
      <c r="C28" s="22">
        <v>6600</v>
      </c>
      <c r="D28" s="22">
        <f t="shared" si="0"/>
        <v>3630</v>
      </c>
      <c r="E28" s="25" t="s">
        <v>104</v>
      </c>
      <c r="F28" s="24" t="s">
        <v>128</v>
      </c>
      <c r="G28" s="22">
        <f>SUM('1_2_1_10_des_paq_computacionale'!G20)</f>
        <v>0</v>
      </c>
      <c r="H28" s="22">
        <f>SUM('1_2_1_10_des_paq_computacionale'!H20)</f>
        <v>0</v>
      </c>
      <c r="I28" s="22">
        <f>SUM('1_2_1_10_des_paq_computacionale'!G21)</f>
        <v>0</v>
      </c>
      <c r="J28" s="22">
        <f>SUM('1_2_1_10_des_paq_computacionale'!H21)</f>
        <v>0</v>
      </c>
      <c r="K28" s="22">
        <f>SUM('1_2_1_10_des_paq_computacionale'!G19)</f>
        <v>0</v>
      </c>
      <c r="L28" s="58">
        <f t="shared" si="2"/>
        <v>0</v>
      </c>
    </row>
    <row r="29" spans="1:12" x14ac:dyDescent="0.25">
      <c r="B29" s="22">
        <v>1100</v>
      </c>
      <c r="C29" s="22">
        <v>6600</v>
      </c>
      <c r="D29" s="22">
        <f t="shared" si="0"/>
        <v>3850</v>
      </c>
      <c r="E29" s="25" t="s">
        <v>105</v>
      </c>
      <c r="F29" s="37" t="s">
        <v>129</v>
      </c>
      <c r="G29" s="38">
        <f>SUM('1_2_1_11_cood_libro_cient_colec'!G21)</f>
        <v>0</v>
      </c>
      <c r="H29" s="56">
        <f>SUM('1_2_1_11_cood_libro_cient_colec'!H21)</f>
        <v>0</v>
      </c>
      <c r="I29" s="22">
        <f>SUM('1_2_1_11_cood_libro_cient_colec'!G22)</f>
        <v>0</v>
      </c>
      <c r="J29" s="22">
        <f>SUM('1_2_1_11_cood_libro_cient_colec'!H22)</f>
        <v>0</v>
      </c>
      <c r="K29" s="38">
        <f>SUM('1_2_1_11_cood_libro_cient_colec'!G20)</f>
        <v>0</v>
      </c>
      <c r="L29" s="59">
        <f t="shared" si="2"/>
        <v>0</v>
      </c>
    </row>
    <row r="30" spans="1:12" x14ac:dyDescent="0.25">
      <c r="B30" s="22">
        <v>110</v>
      </c>
      <c r="C30" s="22">
        <v>330</v>
      </c>
      <c r="D30" s="22">
        <f t="shared" si="0"/>
        <v>220</v>
      </c>
      <c r="E30" s="23" t="s">
        <v>106</v>
      </c>
      <c r="F30" s="37" t="s">
        <v>130</v>
      </c>
      <c r="G30" s="38">
        <f>SUM('1_2_2_asesoria_proy_invest'!G20)</f>
        <v>0</v>
      </c>
      <c r="H30" s="56">
        <f>SUM('1_2_2_asesoria_proy_invest'!H20)</f>
        <v>0</v>
      </c>
      <c r="I30" s="22">
        <f>SUM('1_2_2_asesoria_proy_invest'!G21)</f>
        <v>0</v>
      </c>
      <c r="J30" s="22">
        <f>SUM('1_2_2_asesoria_proy_invest'!H21)</f>
        <v>0</v>
      </c>
      <c r="K30" s="38">
        <f>SUM('1_2_2_asesoria_proy_invest'!G19)</f>
        <v>0</v>
      </c>
      <c r="L30" s="59">
        <f t="shared" si="2"/>
        <v>0</v>
      </c>
    </row>
    <row r="31" spans="1:12" x14ac:dyDescent="0.25">
      <c r="B31" s="22"/>
      <c r="C31" s="22"/>
      <c r="D31" s="22"/>
      <c r="E31" s="22"/>
      <c r="F31" s="24" t="s">
        <v>132</v>
      </c>
      <c r="G31" s="27">
        <f t="shared" ref="G31:L31" si="3">SUM(G7:G30)</f>
        <v>63</v>
      </c>
      <c r="H31" s="24">
        <f t="shared" si="3"/>
        <v>46365</v>
      </c>
      <c r="I31" s="27">
        <f t="shared" si="3"/>
        <v>21</v>
      </c>
      <c r="J31" s="24">
        <f t="shared" si="3"/>
        <v>33110</v>
      </c>
      <c r="K31" s="29">
        <f t="shared" si="3"/>
        <v>84</v>
      </c>
      <c r="L31" s="22">
        <f t="shared" si="3"/>
        <v>79475</v>
      </c>
    </row>
    <row r="36" spans="6:6" x14ac:dyDescent="0.25">
      <c r="F36" s="13"/>
    </row>
  </sheetData>
  <mergeCells count="1">
    <mergeCell ref="B1:K4"/>
  </mergeCells>
  <hyperlinks>
    <hyperlink ref="E7" location="'1_1_3_1_paquete_didactico_manua'!A1" display="1_1_3_1_paquete_didactico_manua" xr:uid="{DB52857A-5EE1-41EC-B90F-5FD616282488}"/>
    <hyperlink ref="E8" location="'1_1_3_2_notas_de_curso_normal'!A1" display="1_1_3_2_notas_de_curso_normal" xr:uid="{A5A3A281-F13F-4F0D-94FB-F1809C811927}"/>
    <hyperlink ref="E9" location="'1_1_3_3_notas_de_curso_especial'!A1" display="1_1_3_3_notas_de_curso_especial" xr:uid="{0D74D753-4E97-4A65-A8DE-D51D2952C6BA}"/>
    <hyperlink ref="E10" location="'1_1_3_4_antologias_comentadas'!A1" display="1_1_3_4_antologias_comentadas" xr:uid="{AC25D408-78BD-4C47-B05C-C0FACC767F08}"/>
    <hyperlink ref="E11" location="'1_1_3_5_libros_de_texto'!A1" display="1_1_3_5_libros_de_texto" xr:uid="{E8C02407-A2F5-44FC-BB2C-4E7879A4F75E}"/>
    <hyperlink ref="E12" location="'1_1_3_6_doct_audio_video_cine_f'!A1" display="1_1_3_6_doct_audio_video_cine_f" xr:uid="{6F6A0655-33D9-493A-8ADA-C334EAA510E9}"/>
    <hyperlink ref="E13" location="'1_1_3_7_equipo_laboratorio_mod_'!A1" display="1_1_3_7_equipo_laboratorio_mod_" xr:uid="{BFA1B3C7-48B1-4AD0-9BA9-9FEED968223B}"/>
    <hyperlink ref="E14" location="'1_1_3_8_des_paq_comp_plataforma'!A1" display="1_1_3_8_des_paq_comp_plataforma" xr:uid="{386BCBF8-2395-4C09-966D-B4DB15CE3BEC}"/>
    <hyperlink ref="E15" location="'1_1_3_9_trad_public_de_libros'!A1" display="1_1_3_9_trad_public_de_libros" xr:uid="{C35284CF-09F6-4278-B9BD-4135952898D7}"/>
    <hyperlink ref="E16" location="'1_1_3_10_trad_public_articulo'!A1" display="1_1_3_10_trad_public_articulo" xr:uid="{FFA930AD-FD06-44D0-81F0-C184BA290B2C}"/>
    <hyperlink ref="E17" location="'1_1_3_11_trad_edit_documentales'!A1" display="1_1_3_11_trad_edit_documentales" xr:uid="{F999EF62-AF15-4312-841A-76C9F7C13760}"/>
    <hyperlink ref="E18" location="'1_1_3_12_des_aula_virtual'!A1" display="1_1_3_12_des_aula_virtual" xr:uid="{65C07FDA-102A-4BD2-878E-7F2158FDF416}"/>
    <hyperlink ref="E19" location="'1_2_1_1_reporte_invest_tecnico'!A1" display="1_2_1_1_reporte_invest_tecnico" xr:uid="{A52A35CB-9DB9-4CC0-A0A7-0C5AD7D8F0E2}"/>
    <hyperlink ref="E20" location="'1_2_1_2_memorias_congreso_exten'!A1" display="1_2_1_2_memorias_congreso_exten" xr:uid="{FD886A63-8CCD-4866-B3C2-12C31F61566A}"/>
    <hyperlink ref="E21" location="'1_2_1_3_art_especializado_inves'!A1" display="1_2_1_3_art_especializado_inves" xr:uid="{D2272059-29FF-4146-9DC7-D0B28650F0B4}"/>
    <hyperlink ref="E22" location="'1_2_1_4_libro_cientifico'!A1" display="1_2_1_4_libro_cientifico" xr:uid="{221CE609-ACC8-4FC0-9D80-34F95A60E5DC}"/>
    <hyperlink ref="E23" location="'1_2_1_5_patentes_registro_acept'!A1" display="1_2_1_5_patentes_registro_acept" xr:uid="{29E5EFA2-DCF1-454E-84DE-18E208999066}"/>
    <hyperlink ref="E24" location="'1_2_1_6_expedicion_titulo_paten'!A1" display="1_2_1_6_expedicion_titulo_paten" xr:uid="{DAFE655F-1434-4087-8641-6E5319FBC346}"/>
    <hyperlink ref="E25" location="'1_2_1_7_trab_pres_event_especia'!A1" display="1_2_1_7_trab_pres_event_especia" xr:uid="{B77E3815-8D0C-4512-9B7D-E1EDCB1ED932}"/>
    <hyperlink ref="E26" location="'1_2_1_8_conferencias_magistrale'!A1" display="1_2_1_8_conferencias_magistrale" xr:uid="{34B7529D-CFC7-4C8A-9543-4C20D44E2379}"/>
    <hyperlink ref="E27" location="'1_2_1_9_des_prototipo_modelo_in'!A1" display="1_2_1_9_des_prototipo_modelo_in" xr:uid="{9CB550B9-6B50-4CD3-A0C7-CD6F7C5B3A73}"/>
    <hyperlink ref="E28" location="'1_2_1_10_des_paq_computacionale'!A1" display="1_2_1_10_des_paq_computacionale" xr:uid="{32223D5A-1CAB-48CE-92B0-B1EAEB082A86}"/>
    <hyperlink ref="E29" location="'1_2_1_11_cood_libro_cient_colec'!A1" display="1_2_1_11_cood_libro_cient_colec" xr:uid="{7A5D1142-C2D6-43FA-BFA3-0EDA51664147}"/>
    <hyperlink ref="E30" location="'1_2_2_asesoria_proy_invest'!A1" display="1_2_2_asesoria_proy_invest" xr:uid="{1C4C6353-FA41-43C4-9A23-0C4181C4A066}"/>
  </hyperlink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9399-375C-4A42-91F1-BACCC660B47B}">
  <dimension ref="A1:O23"/>
  <sheetViews>
    <sheetView workbookViewId="0"/>
  </sheetViews>
  <sheetFormatPr baseColWidth="10" defaultColWidth="11.42578125" defaultRowHeight="15" x14ac:dyDescent="0.25"/>
  <cols>
    <col min="1" max="5" width="11.42578125" style="15"/>
    <col min="6" max="6" width="42.140625" style="15" customWidth="1"/>
    <col min="7" max="8" width="11.42578125" style="15"/>
    <col min="9" max="9" width="22.140625" style="15" bestFit="1" customWidth="1"/>
    <col min="10" max="13" width="11.42578125" style="15"/>
    <col min="14" max="14" width="14.5703125" style="15" customWidth="1"/>
    <col min="15" max="15" width="121.85546875" style="15" bestFit="1" customWidth="1"/>
    <col min="16" max="16384" width="11.42578125" style="15"/>
  </cols>
  <sheetData>
    <row r="1" spans="1:15" s="89" customFormat="1" ht="30" x14ac:dyDescent="0.25">
      <c r="A1" s="86" t="s">
        <v>212</v>
      </c>
      <c r="B1" s="87" t="s">
        <v>0</v>
      </c>
      <c r="C1" s="65" t="s">
        <v>152</v>
      </c>
      <c r="D1" s="66" t="s">
        <v>153</v>
      </c>
      <c r="E1" s="67" t="s">
        <v>182</v>
      </c>
      <c r="F1" s="88" t="s">
        <v>1</v>
      </c>
      <c r="G1" s="90" t="s">
        <v>265</v>
      </c>
      <c r="H1" s="90" t="s">
        <v>266</v>
      </c>
      <c r="I1" s="90" t="s">
        <v>267</v>
      </c>
      <c r="J1" s="88" t="s">
        <v>5</v>
      </c>
      <c r="K1" s="88" t="s">
        <v>214</v>
      </c>
      <c r="L1" s="87" t="s">
        <v>215</v>
      </c>
      <c r="M1" s="88" t="s">
        <v>6</v>
      </c>
      <c r="N1" s="88" t="s">
        <v>216</v>
      </c>
      <c r="O1" s="88" t="s">
        <v>8</v>
      </c>
    </row>
    <row r="2" spans="1:15" x14ac:dyDescent="0.25">
      <c r="A2" s="114">
        <v>10413</v>
      </c>
      <c r="B2" s="114">
        <v>2024</v>
      </c>
      <c r="C2" s="69"/>
      <c r="D2" s="99">
        <v>1100</v>
      </c>
      <c r="E2" s="91" t="s">
        <v>184</v>
      </c>
      <c r="F2" s="95" t="s">
        <v>347</v>
      </c>
      <c r="G2" s="95"/>
      <c r="H2" s="95"/>
      <c r="I2" s="95"/>
      <c r="J2" s="139"/>
      <c r="K2" s="95"/>
      <c r="L2" s="94" t="s">
        <v>322</v>
      </c>
      <c r="M2" s="95"/>
      <c r="N2" s="95"/>
      <c r="O2" s="8" t="s">
        <v>348</v>
      </c>
    </row>
    <row r="3" spans="1:15" x14ac:dyDescent="0.25">
      <c r="A3" s="114">
        <v>10413</v>
      </c>
      <c r="B3" s="114">
        <v>2024</v>
      </c>
      <c r="C3" s="69"/>
      <c r="D3" s="99">
        <v>1100</v>
      </c>
      <c r="E3" s="91" t="s">
        <v>184</v>
      </c>
      <c r="F3" s="95" t="s">
        <v>347</v>
      </c>
      <c r="G3" s="95"/>
      <c r="H3" s="95"/>
      <c r="I3" s="95"/>
      <c r="J3" s="139"/>
      <c r="K3" s="95"/>
      <c r="L3" s="94" t="s">
        <v>322</v>
      </c>
      <c r="M3" s="95"/>
      <c r="N3" s="95"/>
      <c r="O3" s="8" t="s">
        <v>349</v>
      </c>
    </row>
    <row r="4" spans="1:15" x14ac:dyDescent="0.25">
      <c r="A4" s="114">
        <v>10413</v>
      </c>
      <c r="B4" s="114">
        <v>2024</v>
      </c>
      <c r="C4" s="69"/>
      <c r="D4" s="99">
        <v>1100</v>
      </c>
      <c r="E4" s="91" t="s">
        <v>184</v>
      </c>
      <c r="F4" s="95" t="s">
        <v>347</v>
      </c>
      <c r="G4" s="95"/>
      <c r="H4" s="95"/>
      <c r="I4" s="95"/>
      <c r="J4" s="139"/>
      <c r="K4" s="95"/>
      <c r="L4" s="94" t="s">
        <v>322</v>
      </c>
      <c r="M4" s="95"/>
      <c r="N4" s="95"/>
      <c r="O4" s="8" t="s">
        <v>350</v>
      </c>
    </row>
    <row r="5" spans="1:15" x14ac:dyDescent="0.25">
      <c r="A5" s="115">
        <v>10413</v>
      </c>
      <c r="B5" s="115">
        <v>2024</v>
      </c>
      <c r="C5" s="69"/>
      <c r="D5" s="99">
        <v>1100</v>
      </c>
      <c r="E5" s="91" t="s">
        <v>184</v>
      </c>
      <c r="F5" s="95" t="s">
        <v>347</v>
      </c>
      <c r="G5" s="95"/>
      <c r="H5" s="95"/>
      <c r="I5" s="95"/>
      <c r="J5" s="139"/>
      <c r="K5" s="95"/>
      <c r="L5" s="94" t="s">
        <v>322</v>
      </c>
      <c r="M5" s="95"/>
      <c r="N5" s="95"/>
      <c r="O5" s="8" t="s">
        <v>351</v>
      </c>
    </row>
    <row r="6" spans="1:15" x14ac:dyDescent="0.25">
      <c r="A6" s="115">
        <v>10413</v>
      </c>
      <c r="B6" s="115">
        <v>2024</v>
      </c>
      <c r="C6" s="69"/>
      <c r="D6" s="99">
        <v>1100</v>
      </c>
      <c r="E6" s="91" t="s">
        <v>184</v>
      </c>
      <c r="F6" s="95" t="s">
        <v>347</v>
      </c>
      <c r="G6" s="95"/>
      <c r="H6" s="95"/>
      <c r="I6" s="95"/>
      <c r="J6" s="139"/>
      <c r="K6" s="95"/>
      <c r="L6" s="94" t="s">
        <v>322</v>
      </c>
      <c r="M6" s="95"/>
      <c r="N6" s="95"/>
      <c r="O6" s="8" t="s">
        <v>352</v>
      </c>
    </row>
    <row r="7" spans="1:15" x14ac:dyDescent="0.25">
      <c r="A7" s="115">
        <v>10413</v>
      </c>
      <c r="B7" s="115">
        <v>2024</v>
      </c>
      <c r="C7" s="69"/>
      <c r="D7" s="99">
        <v>1100</v>
      </c>
      <c r="E7" s="91" t="s">
        <v>184</v>
      </c>
      <c r="F7" s="95" t="s">
        <v>347</v>
      </c>
      <c r="G7" s="95"/>
      <c r="H7" s="95"/>
      <c r="I7" s="95"/>
      <c r="J7" s="139"/>
      <c r="K7" s="95"/>
      <c r="L7" s="94" t="s">
        <v>353</v>
      </c>
      <c r="M7" s="95"/>
      <c r="N7" s="95"/>
      <c r="O7" s="8" t="s">
        <v>354</v>
      </c>
    </row>
    <row r="8" spans="1:15" x14ac:dyDescent="0.25">
      <c r="A8" s="115">
        <v>10413</v>
      </c>
      <c r="B8" s="115">
        <v>2024</v>
      </c>
      <c r="C8" s="69"/>
      <c r="D8" s="99">
        <v>1100</v>
      </c>
      <c r="E8" s="91" t="s">
        <v>184</v>
      </c>
      <c r="F8" s="95" t="s">
        <v>347</v>
      </c>
      <c r="G8" s="95"/>
      <c r="H8" s="95"/>
      <c r="I8" s="95"/>
      <c r="J8" s="95"/>
      <c r="K8" s="95"/>
      <c r="L8" s="94" t="s">
        <v>322</v>
      </c>
      <c r="M8" s="95"/>
      <c r="N8" s="95"/>
      <c r="O8" s="8" t="s">
        <v>355</v>
      </c>
    </row>
    <row r="9" spans="1:15" x14ac:dyDescent="0.25">
      <c r="A9" s="115">
        <v>10413</v>
      </c>
      <c r="B9" s="115">
        <v>2024</v>
      </c>
      <c r="C9" s="69">
        <v>660</v>
      </c>
      <c r="D9" s="99"/>
      <c r="E9" s="91" t="s">
        <v>183</v>
      </c>
      <c r="F9" s="95" t="s">
        <v>347</v>
      </c>
      <c r="G9" s="95"/>
      <c r="H9" s="95"/>
      <c r="I9" s="95"/>
      <c r="J9" s="95"/>
      <c r="K9" s="95"/>
      <c r="L9" s="94" t="s">
        <v>322</v>
      </c>
      <c r="M9" s="95"/>
      <c r="N9" s="95"/>
      <c r="O9" s="95"/>
    </row>
    <row r="10" spans="1:15" x14ac:dyDescent="0.25">
      <c r="A10" s="113"/>
      <c r="B10" s="113"/>
      <c r="C10" s="69"/>
      <c r="D10" s="99"/>
      <c r="E10" s="91"/>
      <c r="F10" s="113"/>
      <c r="G10" s="95"/>
      <c r="H10" s="113"/>
      <c r="I10" s="113"/>
      <c r="J10" s="113"/>
      <c r="K10" s="113"/>
      <c r="L10" s="113"/>
      <c r="M10" s="113"/>
      <c r="N10" s="113"/>
      <c r="O10" s="113"/>
    </row>
    <row r="11" spans="1:15" x14ac:dyDescent="0.25">
      <c r="A11" s="10"/>
      <c r="B11" s="10"/>
      <c r="C11" s="71"/>
      <c r="D11" s="71"/>
      <c r="E11" s="71"/>
      <c r="F11" s="3"/>
      <c r="G11" s="3"/>
      <c r="H11" s="3"/>
      <c r="I11" s="3"/>
      <c r="J11" s="20"/>
      <c r="K11" s="11"/>
      <c r="L11" s="1"/>
      <c r="M11" s="3"/>
      <c r="N11" s="3"/>
      <c r="O11" s="8"/>
    </row>
    <row r="15" spans="1:15" x14ac:dyDescent="0.25">
      <c r="A15" s="203" t="s">
        <v>187</v>
      </c>
      <c r="B15" s="203"/>
      <c r="C15" s="203"/>
      <c r="D15" s="203"/>
      <c r="E15" s="203"/>
      <c r="F15" s="203"/>
      <c r="G15" s="14">
        <f>COUNTA(A2:A12)</f>
        <v>8</v>
      </c>
      <c r="H15" s="32" t="s">
        <v>151</v>
      </c>
    </row>
    <row r="16" spans="1:15" x14ac:dyDescent="0.25">
      <c r="D16"/>
      <c r="F16" s="13" t="s">
        <v>135</v>
      </c>
      <c r="G16" s="40">
        <f>COUNTIF(E2:E15,"I")</f>
        <v>1</v>
      </c>
      <c r="H16">
        <f>SUM(C2:C15)</f>
        <v>660</v>
      </c>
    </row>
    <row r="17" spans="4:8" x14ac:dyDescent="0.25">
      <c r="D17"/>
      <c r="F17" s="13" t="s">
        <v>134</v>
      </c>
      <c r="G17" s="40">
        <f>COUNTIF(E2:E15,"C")</f>
        <v>7</v>
      </c>
      <c r="H17">
        <f>SUM(D2:D15)</f>
        <v>7700</v>
      </c>
    </row>
    <row r="18" spans="4:8" x14ac:dyDescent="0.25">
      <c r="H18" s="15">
        <f>SUM(H16:H17)</f>
        <v>8360</v>
      </c>
    </row>
    <row r="23" spans="4:8" x14ac:dyDescent="0.25">
      <c r="D23" s="116" t="s">
        <v>356</v>
      </c>
    </row>
  </sheetData>
  <mergeCells count="1">
    <mergeCell ref="A15:F15"/>
  </mergeCells>
  <dataValidations count="1">
    <dataValidation type="list" allowBlank="1" showInputMessage="1" showErrorMessage="1" sqref="E2:E11" xr:uid="{1C40E677-4F34-45BC-96DA-9526B7A1588D}">
      <formula1>"I,C,IC"</formula1>
    </dataValidation>
  </dataValidations>
  <hyperlinks>
    <hyperlink ref="O2" r:id="rId1" xr:uid="{4827CAF4-5146-4FA8-9E40-73D938C3AF4F}"/>
    <hyperlink ref="O3" r:id="rId2" xr:uid="{E9D7688D-FC21-4778-BA0F-2F5B5F07599D}"/>
    <hyperlink ref="O4" r:id="rId3" xr:uid="{B0D3BDB4-C8DD-4160-8D75-69BF8D2BC85A}"/>
    <hyperlink ref="O5" r:id="rId4" xr:uid="{E7BEADD9-FFD0-42C4-8F4A-5108969F97C2}"/>
    <hyperlink ref="O6" r:id="rId5" xr:uid="{9FA0C81E-8DA4-45E2-AC81-0E22623130C1}"/>
    <hyperlink ref="O7" r:id="rId6" xr:uid="{389A2EA9-C51A-4848-8EE8-221C4691E8A7}"/>
    <hyperlink ref="O8" r:id="rId7" xr:uid="{9AB60321-FA3E-49F2-B3A3-1F7C79928BE2}"/>
  </hyperlinks>
  <pageMargins left="0.7" right="0.7" top="0.75" bottom="0.75" header="0.3" footer="0.3"/>
  <drawing r:id="rId8"/>
  <tableParts count="1">
    <tablePart r:id="rId9"/>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FE18-E00F-4C9B-A2FE-C0D16B86F81D}">
  <dimension ref="A19:H22"/>
  <sheetViews>
    <sheetView workbookViewId="0"/>
  </sheetViews>
  <sheetFormatPr baseColWidth="10" defaultColWidth="11.42578125" defaultRowHeight="15" x14ac:dyDescent="0.25"/>
  <cols>
    <col min="1" max="16384" width="11.42578125" style="15"/>
  </cols>
  <sheetData>
    <row r="19" spans="1:8" ht="14.45" customHeight="1" x14ac:dyDescent="0.25">
      <c r="A19" s="203" t="s">
        <v>218</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B543-D2DB-422E-AB6A-0FBA5AF04351}">
  <dimension ref="A19:H22"/>
  <sheetViews>
    <sheetView workbookViewId="0"/>
  </sheetViews>
  <sheetFormatPr baseColWidth="10" defaultColWidth="11.42578125" defaultRowHeight="15" x14ac:dyDescent="0.25"/>
  <cols>
    <col min="1" max="16384" width="11.42578125" style="15"/>
  </cols>
  <sheetData>
    <row r="19" spans="1:8" ht="14.45" customHeight="1" x14ac:dyDescent="0.25">
      <c r="A19" s="203" t="s">
        <v>219</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CDC3-279D-4897-8730-35257E191E33}">
  <dimension ref="A1:R15"/>
  <sheetViews>
    <sheetView topLeftCell="A7" workbookViewId="0">
      <selection activeCell="H12" sqref="H12"/>
    </sheetView>
  </sheetViews>
  <sheetFormatPr baseColWidth="10" defaultColWidth="11.42578125" defaultRowHeight="36" customHeight="1" x14ac:dyDescent="0.25"/>
  <cols>
    <col min="1" max="8" width="11.42578125" style="15"/>
    <col min="9" max="9" width="32.7109375" style="15" customWidth="1"/>
    <col min="10" max="17" width="11.42578125" style="15"/>
    <col min="18" max="18" width="92.28515625" style="15" customWidth="1"/>
    <col min="19" max="16384" width="11.42578125" style="15"/>
  </cols>
  <sheetData>
    <row r="1" spans="1:18" ht="36" customHeight="1" x14ac:dyDescent="0.25">
      <c r="A1" s="117" t="s">
        <v>212</v>
      </c>
      <c r="B1" s="118" t="s">
        <v>0</v>
      </c>
      <c r="C1" s="65" t="s">
        <v>152</v>
      </c>
      <c r="D1" s="66" t="s">
        <v>153</v>
      </c>
      <c r="E1" s="67" t="s">
        <v>182</v>
      </c>
      <c r="F1" s="119" t="s">
        <v>1</v>
      </c>
      <c r="G1" s="119" t="s">
        <v>357</v>
      </c>
      <c r="H1" s="119" t="s">
        <v>358</v>
      </c>
      <c r="I1" s="119" t="s">
        <v>267</v>
      </c>
      <c r="J1" s="119" t="s">
        <v>5</v>
      </c>
      <c r="K1" s="119" t="s">
        <v>359</v>
      </c>
      <c r="L1" s="119" t="s">
        <v>6</v>
      </c>
      <c r="M1" s="119" t="s">
        <v>216</v>
      </c>
      <c r="N1" s="119" t="s">
        <v>360</v>
      </c>
      <c r="O1" s="119" t="s">
        <v>361</v>
      </c>
      <c r="P1" s="119" t="s">
        <v>362</v>
      </c>
      <c r="Q1" s="119" t="s">
        <v>22</v>
      </c>
      <c r="R1" s="119" t="s">
        <v>363</v>
      </c>
    </row>
    <row r="2" spans="1:18" ht="57" customHeight="1" x14ac:dyDescent="0.25">
      <c r="A2" s="120">
        <v>28488</v>
      </c>
      <c r="B2" s="121">
        <v>2024</v>
      </c>
      <c r="C2" s="70"/>
      <c r="D2" s="122">
        <v>660</v>
      </c>
      <c r="E2" s="91" t="s">
        <v>184</v>
      </c>
      <c r="F2" s="15" t="s">
        <v>343</v>
      </c>
      <c r="I2" s="141" t="s">
        <v>364</v>
      </c>
      <c r="L2" s="15" t="s">
        <v>365</v>
      </c>
      <c r="M2" s="15" t="s">
        <v>366</v>
      </c>
      <c r="O2" s="15" t="s">
        <v>322</v>
      </c>
      <c r="P2" s="15" t="s">
        <v>322</v>
      </c>
      <c r="R2" s="140" t="s">
        <v>367</v>
      </c>
    </row>
    <row r="3" spans="1:18" ht="62.25" customHeight="1" x14ac:dyDescent="0.25">
      <c r="A3" s="120">
        <v>28488</v>
      </c>
      <c r="B3" s="121">
        <v>2024</v>
      </c>
      <c r="C3" s="70"/>
      <c r="D3" s="122">
        <v>660</v>
      </c>
      <c r="E3" s="91" t="s">
        <v>184</v>
      </c>
      <c r="F3" s="15" t="s">
        <v>343</v>
      </c>
      <c r="I3" s="141" t="s">
        <v>368</v>
      </c>
      <c r="L3" s="15" t="s">
        <v>365</v>
      </c>
      <c r="M3" s="15" t="s">
        <v>369</v>
      </c>
      <c r="O3" s="15" t="s">
        <v>322</v>
      </c>
      <c r="P3" s="15" t="s">
        <v>322</v>
      </c>
      <c r="R3" s="89" t="s">
        <v>370</v>
      </c>
    </row>
    <row r="4" spans="1:18" ht="62.25" customHeight="1" x14ac:dyDescent="0.25">
      <c r="A4" s="120">
        <v>28488</v>
      </c>
      <c r="B4" s="121">
        <v>2024</v>
      </c>
      <c r="C4" s="70"/>
      <c r="D4" s="122">
        <v>660</v>
      </c>
      <c r="E4" s="91" t="s">
        <v>184</v>
      </c>
      <c r="F4" s="15" t="s">
        <v>343</v>
      </c>
      <c r="I4" s="89" t="s">
        <v>371</v>
      </c>
      <c r="L4" s="15" t="s">
        <v>365</v>
      </c>
      <c r="M4" s="15" t="s">
        <v>372</v>
      </c>
      <c r="O4" s="15" t="s">
        <v>322</v>
      </c>
      <c r="P4" s="15" t="s">
        <v>322</v>
      </c>
      <c r="R4" s="89" t="s">
        <v>373</v>
      </c>
    </row>
    <row r="5" spans="1:18" ht="66" customHeight="1" x14ac:dyDescent="0.25">
      <c r="A5" s="123">
        <v>28488</v>
      </c>
      <c r="B5" s="124">
        <v>2024</v>
      </c>
      <c r="C5" s="70"/>
      <c r="D5" s="122">
        <v>660</v>
      </c>
      <c r="E5" s="91" t="s">
        <v>184</v>
      </c>
      <c r="F5" s="15" t="s">
        <v>343</v>
      </c>
      <c r="I5" s="89" t="s">
        <v>371</v>
      </c>
      <c r="L5" s="15" t="s">
        <v>365</v>
      </c>
      <c r="M5" s="15" t="s">
        <v>374</v>
      </c>
      <c r="O5" s="15" t="s">
        <v>322</v>
      </c>
      <c r="P5" s="15" t="s">
        <v>322</v>
      </c>
      <c r="R5" s="89" t="s">
        <v>375</v>
      </c>
    </row>
    <row r="6" spans="1:18" ht="85.5" customHeight="1" x14ac:dyDescent="0.25">
      <c r="A6" s="123">
        <v>28488</v>
      </c>
      <c r="B6" s="124">
        <v>2024</v>
      </c>
      <c r="C6" s="70"/>
      <c r="D6" s="122">
        <v>660</v>
      </c>
      <c r="E6" s="91" t="s">
        <v>184</v>
      </c>
      <c r="F6" s="15" t="s">
        <v>343</v>
      </c>
      <c r="I6" s="89" t="s">
        <v>371</v>
      </c>
      <c r="L6" s="15" t="s">
        <v>365</v>
      </c>
      <c r="M6" s="15" t="s">
        <v>376</v>
      </c>
      <c r="O6" s="15" t="s">
        <v>322</v>
      </c>
      <c r="P6" s="15" t="s">
        <v>322</v>
      </c>
      <c r="R6" s="89" t="s">
        <v>377</v>
      </c>
    </row>
    <row r="7" spans="1:18" ht="79.5" customHeight="1" x14ac:dyDescent="0.25">
      <c r="A7" s="125">
        <v>28488</v>
      </c>
      <c r="B7" s="125">
        <v>2024</v>
      </c>
      <c r="C7" s="70"/>
      <c r="D7" s="122">
        <v>660</v>
      </c>
      <c r="E7" s="91" t="s">
        <v>184</v>
      </c>
      <c r="F7" s="15" t="s">
        <v>343</v>
      </c>
      <c r="I7" s="89" t="s">
        <v>371</v>
      </c>
      <c r="L7" s="15" t="s">
        <v>365</v>
      </c>
      <c r="M7" s="15" t="s">
        <v>378</v>
      </c>
      <c r="O7" s="15" t="s">
        <v>322</v>
      </c>
      <c r="P7" s="15" t="s">
        <v>322</v>
      </c>
      <c r="R7" s="89" t="s">
        <v>379</v>
      </c>
    </row>
    <row r="8" spans="1:18" ht="75" customHeight="1" x14ac:dyDescent="0.25">
      <c r="A8" s="125">
        <v>28488</v>
      </c>
      <c r="B8" s="125">
        <v>2024</v>
      </c>
      <c r="C8" s="70"/>
      <c r="D8" s="122">
        <v>660</v>
      </c>
      <c r="E8" s="91" t="s">
        <v>184</v>
      </c>
      <c r="F8" s="15" t="s">
        <v>343</v>
      </c>
      <c r="I8" s="89" t="s">
        <v>371</v>
      </c>
      <c r="L8" s="15" t="s">
        <v>365</v>
      </c>
      <c r="M8" s="15" t="s">
        <v>380</v>
      </c>
      <c r="O8" s="15" t="s">
        <v>322</v>
      </c>
      <c r="P8" s="15" t="s">
        <v>322</v>
      </c>
      <c r="R8" s="89" t="s">
        <v>381</v>
      </c>
    </row>
    <row r="10" spans="1:18" ht="36" customHeight="1" x14ac:dyDescent="0.25">
      <c r="A10" s="203" t="s">
        <v>220</v>
      </c>
      <c r="B10" s="203"/>
      <c r="C10" s="203"/>
      <c r="D10" s="203"/>
      <c r="E10" s="203"/>
      <c r="F10" s="203"/>
      <c r="G10" s="14">
        <f>COUNTA(A2:A8)</f>
        <v>7</v>
      </c>
      <c r="H10" s="32" t="s">
        <v>151</v>
      </c>
    </row>
    <row r="11" spans="1:18" ht="36" customHeight="1" x14ac:dyDescent="0.25">
      <c r="D11"/>
      <c r="F11" s="13" t="s">
        <v>135</v>
      </c>
      <c r="G11" s="40">
        <f>COUNTIF(E2:E10,"I")</f>
        <v>0</v>
      </c>
      <c r="H11">
        <f>SUM(C2:C10)</f>
        <v>0</v>
      </c>
    </row>
    <row r="12" spans="1:18" ht="36" customHeight="1" x14ac:dyDescent="0.25">
      <c r="D12"/>
      <c r="F12" s="13" t="s">
        <v>134</v>
      </c>
      <c r="G12" s="40">
        <f>COUNTIF(E2:E10,"C")</f>
        <v>7</v>
      </c>
      <c r="H12">
        <f>SUM(D2:D10)</f>
        <v>4620</v>
      </c>
    </row>
    <row r="13" spans="1:18" ht="36" customHeight="1" x14ac:dyDescent="0.25">
      <c r="H13" s="15">
        <f>SUM(H11:H12)</f>
        <v>4620</v>
      </c>
    </row>
    <row r="15" spans="1:18" ht="36" customHeight="1" x14ac:dyDescent="0.25">
      <c r="E15" s="116"/>
    </row>
  </sheetData>
  <mergeCells count="1">
    <mergeCell ref="A10:F10"/>
  </mergeCells>
  <dataValidations count="1">
    <dataValidation type="list" allowBlank="1" showInputMessage="1" showErrorMessage="1" sqref="E2:E8" xr:uid="{81A202D1-5553-485E-96B9-4BE861230685}">
      <formula1>"I,C,IC"</formula1>
    </dataValidation>
  </dataValidations>
  <hyperlinks>
    <hyperlink ref="R2" r:id="rId1" xr:uid="{AB30088A-37C7-4C43-9120-4BB2F739BF27}"/>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A44D-CA9E-4A55-9CF8-ECD3EF3D5C9D}">
  <dimension ref="A1:P22"/>
  <sheetViews>
    <sheetView workbookViewId="0"/>
  </sheetViews>
  <sheetFormatPr baseColWidth="10" defaultColWidth="11.42578125" defaultRowHeight="15" x14ac:dyDescent="0.25"/>
  <cols>
    <col min="1" max="1" width="19.5703125" style="15" customWidth="1"/>
    <col min="2" max="4" width="11.42578125" style="15"/>
    <col min="5" max="5" width="13.28515625" style="15" customWidth="1"/>
    <col min="6" max="6" width="26.85546875" style="15" customWidth="1"/>
    <col min="7" max="7" width="31.42578125" style="15" customWidth="1"/>
    <col min="8" max="8" width="27.7109375" style="15" customWidth="1"/>
    <col min="9" max="10" width="11.42578125" style="15"/>
    <col min="11" max="11" width="17.42578125" style="15" customWidth="1"/>
    <col min="12" max="12" width="12.7109375" style="15" customWidth="1"/>
    <col min="13" max="13" width="14.85546875" style="15" customWidth="1"/>
    <col min="14" max="14" width="15.140625" style="15" customWidth="1"/>
    <col min="15" max="15" width="12.5703125" style="15" customWidth="1"/>
    <col min="16" max="16" width="115.28515625" style="15" customWidth="1"/>
    <col min="17" max="16384" width="11.42578125" style="15"/>
  </cols>
  <sheetData>
    <row r="1" spans="1:16" ht="30" x14ac:dyDescent="0.25">
      <c r="A1" s="63" t="s">
        <v>227</v>
      </c>
      <c r="B1" s="63" t="s">
        <v>0</v>
      </c>
      <c r="C1" s="65" t="s">
        <v>152</v>
      </c>
      <c r="D1" s="66" t="s">
        <v>153</v>
      </c>
      <c r="E1" s="67" t="s">
        <v>182</v>
      </c>
      <c r="F1" s="64" t="s">
        <v>1</v>
      </c>
      <c r="G1" s="64" t="s">
        <v>228</v>
      </c>
      <c r="H1" s="64" t="s">
        <v>229</v>
      </c>
      <c r="I1" s="64" t="s">
        <v>230</v>
      </c>
      <c r="J1" s="64" t="s">
        <v>5</v>
      </c>
      <c r="K1" s="63" t="s">
        <v>215</v>
      </c>
      <c r="L1" s="63" t="s">
        <v>231</v>
      </c>
      <c r="M1" s="63" t="s">
        <v>232</v>
      </c>
      <c r="N1" s="64" t="s">
        <v>6</v>
      </c>
      <c r="O1" s="64" t="s">
        <v>216</v>
      </c>
      <c r="P1" s="64" t="s">
        <v>8</v>
      </c>
    </row>
    <row r="2" spans="1:16" x14ac:dyDescent="0.25">
      <c r="A2" s="10"/>
      <c r="B2" s="10"/>
      <c r="C2" s="10"/>
      <c r="D2" s="10"/>
      <c r="E2" s="70"/>
      <c r="F2" s="3"/>
      <c r="G2" s="3"/>
      <c r="H2" s="3"/>
      <c r="I2" s="3"/>
      <c r="J2" s="3"/>
      <c r="K2" s="1"/>
      <c r="L2" s="1"/>
      <c r="M2" s="1"/>
      <c r="N2" s="3"/>
      <c r="O2" s="3"/>
      <c r="P2" s="72"/>
    </row>
    <row r="19" spans="1:8" ht="15" customHeight="1" x14ac:dyDescent="0.25">
      <c r="A19" s="203" t="s">
        <v>221</v>
      </c>
      <c r="B19" s="203"/>
      <c r="C19" s="203"/>
      <c r="D19" s="203"/>
      <c r="E19" s="203"/>
      <c r="F19" s="203"/>
      <c r="G19" s="14">
        <f>COUNTA(A2:A16)</f>
        <v>0</v>
      </c>
      <c r="H19" s="32" t="s">
        <v>151</v>
      </c>
    </row>
    <row r="20" spans="1:8" x14ac:dyDescent="0.25">
      <c r="F20" s="13" t="s">
        <v>135</v>
      </c>
      <c r="G20" s="40">
        <f>COUNTIF(E2:E19,"I")</f>
        <v>0</v>
      </c>
      <c r="H20">
        <f>SUM(C2:C19)</f>
        <v>0</v>
      </c>
    </row>
    <row r="21" spans="1:8" x14ac:dyDescent="0.25">
      <c r="F21" s="13" t="s">
        <v>134</v>
      </c>
      <c r="G21" s="40">
        <f>COUNTIF(E2:E19,"C")</f>
        <v>0</v>
      </c>
      <c r="H21">
        <f>SUM(D2:D19)</f>
        <v>0</v>
      </c>
    </row>
    <row r="22" spans="1:8" x14ac:dyDescent="0.25">
      <c r="H22" s="15">
        <f>SUM(H20:H21)</f>
        <v>0</v>
      </c>
    </row>
  </sheetData>
  <mergeCells count="1">
    <mergeCell ref="A19:F19"/>
  </mergeCells>
  <dataValidations count="1">
    <dataValidation type="list" allowBlank="1" showInputMessage="1" showErrorMessage="1" sqref="E2" xr:uid="{2DC946D7-7DC9-46F1-AC85-CF4161CB7048}">
      <formula1>"I,C,IC"</formula1>
    </dataValidation>
  </dataValidation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CAC56-9299-444A-B9BB-7FA809383F20}">
  <dimension ref="A19:H22"/>
  <sheetViews>
    <sheetView workbookViewId="0"/>
  </sheetViews>
  <sheetFormatPr baseColWidth="10" defaultColWidth="11.42578125" defaultRowHeight="15" x14ac:dyDescent="0.25"/>
  <cols>
    <col min="1" max="16384" width="11.42578125" style="15"/>
  </cols>
  <sheetData>
    <row r="19" spans="1:8" ht="14.45" customHeight="1" x14ac:dyDescent="0.25">
      <c r="A19" s="203" t="s">
        <v>222</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4B29-95AC-4A4E-BA82-23054223E14F}">
  <dimension ref="A19:H22"/>
  <sheetViews>
    <sheetView workbookViewId="0"/>
  </sheetViews>
  <sheetFormatPr baseColWidth="10" defaultColWidth="11.42578125" defaultRowHeight="15" x14ac:dyDescent="0.25"/>
  <cols>
    <col min="1" max="16384" width="11.42578125" style="15"/>
  </cols>
  <sheetData>
    <row r="19" spans="1:8" ht="17.25" customHeight="1" x14ac:dyDescent="0.25">
      <c r="A19" s="203" t="s">
        <v>223</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7DF3-F9F3-41BF-9D81-BEB7CDE2E9AB}">
  <dimension ref="A19:H22"/>
  <sheetViews>
    <sheetView workbookViewId="0"/>
  </sheetViews>
  <sheetFormatPr baseColWidth="10" defaultColWidth="11.42578125" defaultRowHeight="15" x14ac:dyDescent="0.25"/>
  <cols>
    <col min="1" max="16384" width="11.42578125" style="15"/>
  </cols>
  <sheetData>
    <row r="19" spans="1:8" x14ac:dyDescent="0.25">
      <c r="A19" s="203" t="s">
        <v>224</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9267A-DC98-4DB0-A9D6-F350B15050B8}">
  <dimension ref="A19:H22"/>
  <sheetViews>
    <sheetView workbookViewId="0"/>
  </sheetViews>
  <sheetFormatPr baseColWidth="10" defaultColWidth="11.42578125" defaultRowHeight="15" x14ac:dyDescent="0.25"/>
  <cols>
    <col min="1" max="16384" width="11.42578125" style="15"/>
  </cols>
  <sheetData>
    <row r="19" spans="1:8" ht="15" customHeight="1" x14ac:dyDescent="0.25">
      <c r="A19" s="203" t="s">
        <v>225</v>
      </c>
      <c r="B19" s="203"/>
      <c r="C19" s="203"/>
      <c r="D19" s="203"/>
      <c r="E19" s="203"/>
      <c r="F19" s="203"/>
      <c r="G19" s="14">
        <f>COUNTA(A2:A16)</f>
        <v>0</v>
      </c>
      <c r="H19" s="32" t="s">
        <v>151</v>
      </c>
    </row>
    <row r="20" spans="1:8" x14ac:dyDescent="0.25">
      <c r="D20"/>
      <c r="F20" s="13" t="s">
        <v>135</v>
      </c>
      <c r="G20" s="40">
        <f>COUNTIF(E2:E19,"I")</f>
        <v>0</v>
      </c>
      <c r="H20">
        <f>SUM(C2:C19)</f>
        <v>0</v>
      </c>
    </row>
    <row r="21" spans="1:8" x14ac:dyDescent="0.25">
      <c r="D21"/>
      <c r="F21" s="13" t="s">
        <v>134</v>
      </c>
      <c r="G21" s="40">
        <f>COUNTIF(E2:E19,"C")</f>
        <v>0</v>
      </c>
      <c r="H21">
        <f>SUM(D2:D19)</f>
        <v>0</v>
      </c>
    </row>
    <row r="22" spans="1:8" x14ac:dyDescent="0.25">
      <c r="H22" s="15">
        <f>SUM(H20:H21)</f>
        <v>0</v>
      </c>
    </row>
  </sheetData>
  <mergeCells count="1">
    <mergeCell ref="A19:F1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379D-1DBE-4690-B5FF-A4B0E812DF81}">
  <dimension ref="A1:O18"/>
  <sheetViews>
    <sheetView workbookViewId="0"/>
  </sheetViews>
  <sheetFormatPr baseColWidth="10" defaultColWidth="11.42578125" defaultRowHeight="15" x14ac:dyDescent="0.25"/>
  <cols>
    <col min="1" max="5" width="11.42578125" style="15"/>
    <col min="6" max="6" width="27.140625" style="15" customWidth="1"/>
    <col min="7" max="7" width="15.85546875" style="15" customWidth="1"/>
    <col min="8" max="8" width="15.28515625" style="15" customWidth="1"/>
    <col min="9" max="9" width="11.42578125" style="15"/>
    <col min="10" max="10" width="15" style="15" customWidth="1"/>
    <col min="11" max="11" width="17.7109375" style="15" customWidth="1"/>
    <col min="12" max="12" width="24.28515625" style="15" customWidth="1"/>
    <col min="13" max="13" width="19" style="15" customWidth="1"/>
    <col min="14" max="14" width="29.140625" style="15" customWidth="1"/>
    <col min="15" max="15" width="23" style="15" customWidth="1"/>
    <col min="16" max="16384" width="11.42578125" style="15"/>
  </cols>
  <sheetData>
    <row r="1" spans="1:15" ht="30" x14ac:dyDescent="0.25">
      <c r="A1" s="126" t="s">
        <v>178</v>
      </c>
      <c r="B1" s="127" t="s">
        <v>0</v>
      </c>
      <c r="C1" s="65" t="s">
        <v>152</v>
      </c>
      <c r="D1" s="66" t="s">
        <v>153</v>
      </c>
      <c r="E1" s="67" t="s">
        <v>182</v>
      </c>
      <c r="F1" s="128" t="s">
        <v>1</v>
      </c>
      <c r="G1" s="128" t="s">
        <v>382</v>
      </c>
      <c r="H1" s="128" t="s">
        <v>383</v>
      </c>
      <c r="I1" s="128" t="s">
        <v>384</v>
      </c>
      <c r="J1" s="128" t="s">
        <v>385</v>
      </c>
      <c r="K1" s="128" t="s">
        <v>386</v>
      </c>
      <c r="L1" s="128" t="s">
        <v>387</v>
      </c>
      <c r="M1" s="128" t="s">
        <v>342</v>
      </c>
      <c r="N1" s="128" t="s">
        <v>216</v>
      </c>
      <c r="O1" s="128" t="s">
        <v>388</v>
      </c>
    </row>
    <row r="2" spans="1:15" ht="27.75" customHeight="1" x14ac:dyDescent="0.25">
      <c r="A2" s="134">
        <v>9794</v>
      </c>
      <c r="B2" s="135">
        <v>2024</v>
      </c>
      <c r="C2" s="70">
        <v>440</v>
      </c>
      <c r="D2" s="70"/>
      <c r="E2" s="70" t="s">
        <v>183</v>
      </c>
      <c r="F2" s="34" t="s">
        <v>389</v>
      </c>
      <c r="G2" s="34"/>
      <c r="H2" s="129" t="s">
        <v>390</v>
      </c>
      <c r="I2" s="34" t="s">
        <v>391</v>
      </c>
      <c r="J2" s="34"/>
      <c r="K2" s="34"/>
      <c r="L2" s="129" t="s">
        <v>392</v>
      </c>
      <c r="M2" s="34"/>
      <c r="N2" s="34" t="s">
        <v>393</v>
      </c>
      <c r="O2" s="142" t="s">
        <v>394</v>
      </c>
    </row>
    <row r="3" spans="1:15" ht="50.25" customHeight="1" x14ac:dyDescent="0.25">
      <c r="A3" s="137">
        <v>9794</v>
      </c>
      <c r="B3" s="130">
        <v>2024</v>
      </c>
      <c r="C3" s="70">
        <v>440</v>
      </c>
      <c r="D3" s="131"/>
      <c r="E3" s="70" t="s">
        <v>183</v>
      </c>
      <c r="F3" s="132" t="s">
        <v>389</v>
      </c>
      <c r="G3" s="132"/>
      <c r="H3" s="133" t="s">
        <v>390</v>
      </c>
      <c r="I3" s="132" t="s">
        <v>395</v>
      </c>
      <c r="J3" s="132"/>
      <c r="K3" s="132"/>
      <c r="L3" s="133" t="s">
        <v>396</v>
      </c>
      <c r="M3" s="132"/>
      <c r="N3" s="132" t="s">
        <v>397</v>
      </c>
      <c r="O3" s="143" t="s">
        <v>398</v>
      </c>
    </row>
    <row r="4" spans="1:15" ht="41.25" customHeight="1" x14ac:dyDescent="0.25">
      <c r="A4" s="134">
        <v>9794</v>
      </c>
      <c r="B4" s="135">
        <v>2024</v>
      </c>
      <c r="C4" s="70">
        <v>440</v>
      </c>
      <c r="D4" s="70"/>
      <c r="E4" s="70" t="s">
        <v>183</v>
      </c>
      <c r="F4" s="34" t="s">
        <v>389</v>
      </c>
      <c r="G4" s="34"/>
      <c r="H4" s="129" t="s">
        <v>390</v>
      </c>
      <c r="I4" s="136" t="s">
        <v>399</v>
      </c>
      <c r="J4" s="34"/>
      <c r="K4" s="34"/>
      <c r="L4" s="129" t="s">
        <v>400</v>
      </c>
      <c r="M4" s="136"/>
      <c r="N4" s="34" t="s">
        <v>401</v>
      </c>
      <c r="O4" s="142" t="s">
        <v>402</v>
      </c>
    </row>
    <row r="10" spans="1:15" ht="15" customHeight="1" x14ac:dyDescent="0.25">
      <c r="A10" s="203" t="s">
        <v>226</v>
      </c>
      <c r="B10" s="203"/>
      <c r="C10" s="203"/>
      <c r="D10" s="203"/>
      <c r="E10" s="203"/>
      <c r="F10" s="203"/>
      <c r="G10" s="14">
        <f>COUNTA(A2:A7)</f>
        <v>3</v>
      </c>
      <c r="H10" s="32" t="s">
        <v>151</v>
      </c>
    </row>
    <row r="11" spans="1:15" x14ac:dyDescent="0.25">
      <c r="D11"/>
      <c r="F11" s="13" t="s">
        <v>135</v>
      </c>
      <c r="G11" s="40">
        <f>COUNTIF(E2:E10,"I")</f>
        <v>3</v>
      </c>
      <c r="H11">
        <f>SUM(C2:C10)</f>
        <v>1320</v>
      </c>
    </row>
    <row r="12" spans="1:15" x14ac:dyDescent="0.25">
      <c r="D12"/>
      <c r="F12" s="13" t="s">
        <v>134</v>
      </c>
      <c r="G12" s="40">
        <f>COUNTIF(E2:E10,"C")</f>
        <v>0</v>
      </c>
      <c r="H12">
        <f>SUM(D2:D10)</f>
        <v>0</v>
      </c>
    </row>
    <row r="13" spans="1:15" x14ac:dyDescent="0.25">
      <c r="H13" s="15">
        <f>SUM(H11:H12)</f>
        <v>1320</v>
      </c>
    </row>
    <row r="14" spans="1:15" x14ac:dyDescent="0.25">
      <c r="G14"/>
    </row>
    <row r="15" spans="1:15" x14ac:dyDescent="0.25">
      <c r="F15" s="145" t="s">
        <v>806</v>
      </c>
    </row>
    <row r="18" spans="6:6" x14ac:dyDescent="0.25">
      <c r="F18" s="145"/>
    </row>
  </sheetData>
  <mergeCells count="1">
    <mergeCell ref="A10:F10"/>
  </mergeCells>
  <dataValidations count="1">
    <dataValidation type="list" allowBlank="1" showInputMessage="1" showErrorMessage="1" sqref="E2:E4" xr:uid="{65543985-12B8-4978-9CF8-55EE57E8B12B}">
      <formula1>"I,C,IC"</formula1>
    </dataValidation>
  </dataValidations>
  <hyperlinks>
    <hyperlink ref="O2" r:id="rId1" xr:uid="{A38F1491-83CD-409E-A34C-DA40AD7946BD}"/>
    <hyperlink ref="O3" r:id="rId2" xr:uid="{C2FD5D15-F165-4DC9-971F-2580F9F5731B}"/>
    <hyperlink ref="O4" r:id="rId3" xr:uid="{E4FD04CD-6984-4193-A5CF-CBC9D270F7EE}"/>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B510-2B48-4DF4-96F8-E488D1E88C04}">
  <dimension ref="A5:N36"/>
  <sheetViews>
    <sheetView zoomScale="110" zoomScaleNormal="110" workbookViewId="0">
      <selection activeCell="C23" sqref="C23"/>
    </sheetView>
  </sheetViews>
  <sheetFormatPr baseColWidth="10" defaultRowHeight="15" x14ac:dyDescent="0.25"/>
  <cols>
    <col min="3" max="3" width="23.140625" customWidth="1"/>
    <col min="6" max="6" width="36.42578125" customWidth="1"/>
    <col min="7" max="7" width="30.5703125" customWidth="1"/>
    <col min="11" max="11" width="23" customWidth="1"/>
    <col min="12" max="12" width="22.85546875" customWidth="1"/>
    <col min="13" max="13" width="21.140625" customWidth="1"/>
  </cols>
  <sheetData>
    <row r="5" spans="1:14" x14ac:dyDescent="0.25">
      <c r="B5" s="150" t="s">
        <v>148</v>
      </c>
      <c r="C5" s="150"/>
      <c r="D5" s="150"/>
      <c r="E5" s="150"/>
      <c r="F5" s="150"/>
      <c r="G5" s="150"/>
      <c r="H5" s="150"/>
      <c r="I5" s="150"/>
    </row>
    <row r="6" spans="1:14" x14ac:dyDescent="0.25">
      <c r="B6" s="16" t="s">
        <v>142</v>
      </c>
      <c r="C6" s="17" t="s">
        <v>144</v>
      </c>
      <c r="D6" s="17" t="s">
        <v>145</v>
      </c>
      <c r="E6" s="17" t="s">
        <v>143</v>
      </c>
      <c r="F6" s="17" t="s">
        <v>181</v>
      </c>
      <c r="G6" s="17" t="s">
        <v>146</v>
      </c>
      <c r="H6" s="17" t="s">
        <v>147</v>
      </c>
      <c r="I6" s="18" t="s">
        <v>254</v>
      </c>
      <c r="J6" s="82" t="s">
        <v>46</v>
      </c>
      <c r="K6" s="82" t="s">
        <v>255</v>
      </c>
      <c r="L6" s="82" t="s">
        <v>256</v>
      </c>
      <c r="M6" s="82" t="s">
        <v>323</v>
      </c>
      <c r="N6" s="82" t="s">
        <v>258</v>
      </c>
    </row>
    <row r="7" spans="1:14" ht="25.15" customHeight="1" x14ac:dyDescent="0.25">
      <c r="A7" s="13" t="s">
        <v>333</v>
      </c>
      <c r="B7">
        <v>35671</v>
      </c>
      <c r="C7" t="s">
        <v>274</v>
      </c>
      <c r="D7" t="s">
        <v>275</v>
      </c>
      <c r="E7" t="s">
        <v>276</v>
      </c>
      <c r="F7" t="str">
        <f>CONCATENATE(Tabla81615[[#This Row],[Eco]], " ",Tabla81615[[#This Row],[Apellido Paterno ]],Tabla81615[[#This Row],[Apellido Materno ]],Tabla81615[[#This Row],[Nombre]])</f>
        <v>35671 QUIROZIBARRAANA RUTH</v>
      </c>
      <c r="G7" s="85" t="s">
        <v>319</v>
      </c>
      <c r="H7" s="85" t="s">
        <v>320</v>
      </c>
      <c r="I7" s="85" t="s">
        <v>251</v>
      </c>
      <c r="J7" s="85" t="s">
        <v>263</v>
      </c>
      <c r="K7" s="13" t="s">
        <v>264</v>
      </c>
      <c r="L7" s="85">
        <v>20210129</v>
      </c>
      <c r="M7" s="13"/>
      <c r="N7" s="13" t="s">
        <v>324</v>
      </c>
    </row>
    <row r="8" spans="1:14" ht="25.15" customHeight="1" x14ac:dyDescent="0.25">
      <c r="A8" t="s">
        <v>333</v>
      </c>
      <c r="B8">
        <v>9794</v>
      </c>
      <c r="C8" t="s">
        <v>277</v>
      </c>
      <c r="D8" t="s">
        <v>278</v>
      </c>
      <c r="E8" t="s">
        <v>279</v>
      </c>
      <c r="F8" t="str">
        <f>CONCATENATE(Tabla81615[[#This Row],[Eco]], " ",Tabla81615[[#This Row],[Apellido Paterno ]],Tabla81615[[#This Row],[Apellido Materno ]],Tabla81615[[#This Row],[Nombre]])</f>
        <v>9794 NAVARROBENITEZBERNARDO</v>
      </c>
      <c r="G8" s="85" t="s">
        <v>319</v>
      </c>
      <c r="H8" s="85" t="s">
        <v>320</v>
      </c>
      <c r="I8" s="85" t="s">
        <v>253</v>
      </c>
      <c r="J8" s="85" t="s">
        <v>184</v>
      </c>
      <c r="K8" s="13" t="s">
        <v>252</v>
      </c>
      <c r="L8" s="85">
        <v>19820127</v>
      </c>
      <c r="M8" s="13"/>
      <c r="N8" s="13" t="s">
        <v>324</v>
      </c>
    </row>
    <row r="9" spans="1:14" ht="25.15" customHeight="1" x14ac:dyDescent="0.25">
      <c r="A9" s="13" t="s">
        <v>333</v>
      </c>
      <c r="B9">
        <v>17997</v>
      </c>
      <c r="C9" t="s">
        <v>280</v>
      </c>
      <c r="D9" t="s">
        <v>281</v>
      </c>
      <c r="E9" t="s">
        <v>282</v>
      </c>
      <c r="F9" t="str">
        <f>CONCATENATE(Tabla81615[[#This Row],[Eco]], " ",Tabla81615[[#This Row],[Apellido Paterno ]],Tabla81615[[#This Row],[Apellido Materno ]],Tabla81615[[#This Row],[Nombre]])</f>
        <v>17997 RAMIREZVELAZQUEZBLANCA REBECA</v>
      </c>
      <c r="G9" s="85" t="s">
        <v>319</v>
      </c>
      <c r="H9" s="85" t="s">
        <v>320</v>
      </c>
      <c r="I9" s="85" t="s">
        <v>253</v>
      </c>
      <c r="J9" s="85" t="s">
        <v>184</v>
      </c>
      <c r="K9" s="13" t="s">
        <v>252</v>
      </c>
      <c r="L9" s="85">
        <v>19890626</v>
      </c>
      <c r="M9" s="13"/>
      <c r="N9" s="13" t="s">
        <v>324</v>
      </c>
    </row>
    <row r="10" spans="1:14" ht="25.15" customHeight="1" x14ac:dyDescent="0.25">
      <c r="A10" t="s">
        <v>333</v>
      </c>
      <c r="B10">
        <v>11465</v>
      </c>
      <c r="C10" t="s">
        <v>283</v>
      </c>
      <c r="D10" t="s">
        <v>284</v>
      </c>
      <c r="E10" t="s">
        <v>285</v>
      </c>
      <c r="F10" t="str">
        <f>CONCATENATE(Tabla81615[[#This Row],[Eco]], " ",Tabla81615[[#This Row],[Apellido Paterno ]],Tabla81615[[#This Row],[Apellido Materno ]],Tabla81615[[#This Row],[Nombre]])</f>
        <v>11465 PRECIATLAMBARRIEDUARDO JOSE</v>
      </c>
      <c r="G10" s="85" t="s">
        <v>319</v>
      </c>
      <c r="H10" s="85" t="s">
        <v>320</v>
      </c>
      <c r="I10" s="85" t="s">
        <v>253</v>
      </c>
      <c r="J10" s="85" t="s">
        <v>184</v>
      </c>
      <c r="K10" s="13" t="s">
        <v>252</v>
      </c>
      <c r="L10" s="85"/>
      <c r="M10" s="13"/>
      <c r="N10" s="13" t="s">
        <v>325</v>
      </c>
    </row>
    <row r="11" spans="1:14" ht="25.15" customHeight="1" x14ac:dyDescent="0.25">
      <c r="A11" t="s">
        <v>333</v>
      </c>
      <c r="B11">
        <v>3495</v>
      </c>
      <c r="C11" t="s">
        <v>286</v>
      </c>
      <c r="D11" t="s">
        <v>287</v>
      </c>
      <c r="E11" t="s">
        <v>288</v>
      </c>
      <c r="F11" t="str">
        <f>CONCATENATE(Tabla81615[[#This Row],[Eco]], " ",Tabla81615[[#This Row],[Apellido Paterno ]],Tabla81615[[#This Row],[Apellido Materno ]],Tabla81615[[#This Row],[Nombre]])</f>
        <v>3495 PRADILLACOBOSEMILIO</v>
      </c>
      <c r="G11" s="85" t="s">
        <v>319</v>
      </c>
      <c r="H11" s="85" t="s">
        <v>320</v>
      </c>
      <c r="I11" s="85" t="s">
        <v>253</v>
      </c>
      <c r="J11" s="85" t="s">
        <v>184</v>
      </c>
      <c r="K11" s="13" t="s">
        <v>252</v>
      </c>
      <c r="L11" s="85">
        <v>19770101</v>
      </c>
      <c r="M11" s="13"/>
      <c r="N11" s="13" t="s">
        <v>324</v>
      </c>
    </row>
    <row r="12" spans="1:14" ht="25.15" customHeight="1" x14ac:dyDescent="0.25">
      <c r="A12" t="s">
        <v>333</v>
      </c>
      <c r="B12">
        <v>10413</v>
      </c>
      <c r="C12" t="s">
        <v>259</v>
      </c>
      <c r="D12" s="13" t="s">
        <v>289</v>
      </c>
      <c r="E12" t="s">
        <v>290</v>
      </c>
      <c r="F12" t="str">
        <f>CONCATENATE(Tabla81615[[#This Row],[Eco]], " ",Tabla81615[[#This Row],[Apellido Paterno ]],Tabla81615[[#This Row],[Apellido Materno ]],Tabla81615[[#This Row],[Nombre]])</f>
        <v>10413 AGUILARMENDEZFERNANDO ANTONIO</v>
      </c>
      <c r="G12" s="85" t="s">
        <v>319</v>
      </c>
      <c r="H12" s="85" t="s">
        <v>320</v>
      </c>
      <c r="I12" s="85" t="s">
        <v>253</v>
      </c>
      <c r="J12" s="85" t="s">
        <v>184</v>
      </c>
      <c r="K12" s="13" t="s">
        <v>252</v>
      </c>
      <c r="L12" s="85">
        <v>19840501</v>
      </c>
      <c r="M12" s="13"/>
      <c r="N12" s="13" t="s">
        <v>324</v>
      </c>
    </row>
    <row r="13" spans="1:14" ht="25.15" customHeight="1" x14ac:dyDescent="0.25">
      <c r="A13" s="13" t="s">
        <v>333</v>
      </c>
      <c r="B13">
        <v>28488</v>
      </c>
      <c r="C13" s="13" t="s">
        <v>291</v>
      </c>
      <c r="D13" s="13" t="s">
        <v>292</v>
      </c>
      <c r="E13" t="s">
        <v>293</v>
      </c>
      <c r="F13" t="str">
        <f>CONCATENATE(Tabla81615[[#This Row],[Eco]], " ",Tabla81615[[#This Row],[Apellido Paterno ]],Tabla81615[[#This Row],[Apellido Materno ]],Tabla81615[[#This Row],[Nombre]])</f>
        <v>28488 RUIZ VELAZCOSANCHEZJAVIER</v>
      </c>
      <c r="G13" s="85" t="s">
        <v>319</v>
      </c>
      <c r="H13" s="85" t="s">
        <v>320</v>
      </c>
      <c r="I13" s="85" t="s">
        <v>251</v>
      </c>
      <c r="J13" s="85" t="s">
        <v>263</v>
      </c>
      <c r="K13" s="13" t="s">
        <v>252</v>
      </c>
      <c r="L13" s="85">
        <v>20020105</v>
      </c>
      <c r="M13" s="13"/>
      <c r="N13" s="13" t="s">
        <v>324</v>
      </c>
    </row>
    <row r="14" spans="1:14" ht="25.15" customHeight="1" x14ac:dyDescent="0.25">
      <c r="A14" s="13" t="s">
        <v>333</v>
      </c>
      <c r="B14" s="33">
        <v>13813</v>
      </c>
      <c r="C14" s="13" t="s">
        <v>294</v>
      </c>
      <c r="D14" s="33" t="s">
        <v>295</v>
      </c>
      <c r="E14" s="33" t="s">
        <v>296</v>
      </c>
      <c r="F14" t="str">
        <f>CONCATENATE(Tabla81615[[#This Row],[Eco]], " ",Tabla81615[[#This Row],[Apellido Paterno ]],Tabla81615[[#This Row],[Apellido Materno ]],Tabla81615[[#This Row],[Nombre]])</f>
        <v>13813 MONZONGUTIERREZJORGE GUILLERMO</v>
      </c>
      <c r="G14" s="85" t="s">
        <v>319</v>
      </c>
      <c r="H14" s="85" t="s">
        <v>320</v>
      </c>
      <c r="I14" s="36" t="s">
        <v>253</v>
      </c>
      <c r="J14" s="13" t="s">
        <v>321</v>
      </c>
      <c r="K14" s="13" t="s">
        <v>252</v>
      </c>
      <c r="L14" s="85">
        <v>19850109</v>
      </c>
      <c r="M14" s="13"/>
      <c r="N14" s="13" t="s">
        <v>324</v>
      </c>
    </row>
    <row r="15" spans="1:14" ht="25.15" customHeight="1" x14ac:dyDescent="0.25">
      <c r="A15" t="s">
        <v>333</v>
      </c>
      <c r="B15" s="33">
        <v>8560</v>
      </c>
      <c r="C15" s="33" t="s">
        <v>262</v>
      </c>
      <c r="D15" s="33" t="s">
        <v>297</v>
      </c>
      <c r="E15" s="33" t="s">
        <v>298</v>
      </c>
      <c r="F15" t="str">
        <f>CONCATENATE(Tabla81615[[#This Row],[Eco]], " ",Tabla81615[[#This Row],[Apellido Paterno ]],Tabla81615[[#This Row],[Apellido Materno ]],Tabla81615[[#This Row],[Nombre]])</f>
        <v>8560 PEREZPIJOANJORGE PEDRO</v>
      </c>
      <c r="G15" s="85" t="s">
        <v>319</v>
      </c>
      <c r="H15" s="85" t="s">
        <v>320</v>
      </c>
      <c r="I15" s="36" t="s">
        <v>253</v>
      </c>
      <c r="J15" s="13" t="s">
        <v>184</v>
      </c>
      <c r="K15" s="13" t="s">
        <v>252</v>
      </c>
      <c r="L15" s="85"/>
      <c r="M15" s="13"/>
      <c r="N15" s="13" t="s">
        <v>325</v>
      </c>
    </row>
    <row r="16" spans="1:14" x14ac:dyDescent="0.25">
      <c r="A16" t="s">
        <v>333</v>
      </c>
      <c r="B16" s="33">
        <v>10812</v>
      </c>
      <c r="C16" s="33" t="s">
        <v>299</v>
      </c>
      <c r="D16" s="33" t="s">
        <v>300</v>
      </c>
      <c r="E16" s="33" t="s">
        <v>301</v>
      </c>
      <c r="F16" s="77" t="str">
        <f>CONCATENATE(Tabla81615[[#This Row],[Eco]], " ",Tabla81615[[#This Row],[Apellido Paterno ]],Tabla81615[[#This Row],[Apellido Materno ]],Tabla81615[[#This Row],[Nombre]])</f>
        <v>10812 MARTINEZDURANJOSE LUIS</v>
      </c>
      <c r="G16" s="85" t="s">
        <v>319</v>
      </c>
      <c r="H16" s="85" t="s">
        <v>320</v>
      </c>
      <c r="I16" s="36" t="s">
        <v>253</v>
      </c>
      <c r="J16" s="13" t="s">
        <v>184</v>
      </c>
      <c r="K16" s="13" t="s">
        <v>252</v>
      </c>
      <c r="L16" s="85"/>
      <c r="M16" s="13"/>
      <c r="N16" s="13" t="s">
        <v>326</v>
      </c>
    </row>
    <row r="17" spans="1:14" x14ac:dyDescent="0.25">
      <c r="A17" s="13" t="s">
        <v>333</v>
      </c>
      <c r="B17" s="33">
        <v>24539</v>
      </c>
      <c r="C17" s="76" t="s">
        <v>302</v>
      </c>
      <c r="D17" s="33" t="s">
        <v>303</v>
      </c>
      <c r="E17" s="33" t="s">
        <v>304</v>
      </c>
      <c r="F17" s="77" t="str">
        <f>CONCATENATE(Tabla81615[[#This Row],[Eco]], " ",Tabla81615[[#This Row],[Apellido Paterno ]],Tabla81615[[#This Row],[Apellido Materno ]],Tabla81615[[#This Row],[Nombre]])</f>
        <v>24539 MARQUEZLOPEZLISETT</v>
      </c>
      <c r="G17" s="85" t="s">
        <v>319</v>
      </c>
      <c r="H17" s="85" t="s">
        <v>320</v>
      </c>
      <c r="I17" s="36" t="s">
        <v>253</v>
      </c>
      <c r="J17" s="13" t="s">
        <v>184</v>
      </c>
      <c r="K17" s="13" t="s">
        <v>252</v>
      </c>
      <c r="L17" s="85">
        <v>20191001</v>
      </c>
      <c r="M17" s="13"/>
      <c r="N17" s="13" t="s">
        <v>324</v>
      </c>
    </row>
    <row r="18" spans="1:14" x14ac:dyDescent="0.25">
      <c r="A18" t="s">
        <v>333</v>
      </c>
      <c r="B18" s="33">
        <v>10417</v>
      </c>
      <c r="C18" s="103" t="s">
        <v>260</v>
      </c>
      <c r="D18" s="33" t="s">
        <v>305</v>
      </c>
      <c r="E18" s="33" t="s">
        <v>261</v>
      </c>
      <c r="F18" s="77" t="str">
        <f>CONCATENATE(Tabla81615[[#This Row],[Eco]], " ",Tabla81615[[#This Row],[Apellido Paterno ]],Tabla81615[[#This Row],[Apellido Materno ]],Tabla81615[[#This Row],[Nombre]])</f>
        <v>10417 LARAVARGASMANUEL</v>
      </c>
      <c r="G18" s="85" t="s">
        <v>319</v>
      </c>
      <c r="H18" s="85" t="s">
        <v>320</v>
      </c>
      <c r="I18" s="36" t="s">
        <v>253</v>
      </c>
      <c r="J18" s="13" t="s">
        <v>184</v>
      </c>
      <c r="K18" s="13" t="s">
        <v>252</v>
      </c>
      <c r="L18" s="85">
        <v>19820517</v>
      </c>
      <c r="M18" s="13"/>
      <c r="N18" s="13" t="s">
        <v>324</v>
      </c>
    </row>
    <row r="19" spans="1:14" x14ac:dyDescent="0.25">
      <c r="A19" s="13" t="s">
        <v>333</v>
      </c>
      <c r="B19" s="33">
        <v>16358</v>
      </c>
      <c r="C19" s="33" t="s">
        <v>306</v>
      </c>
      <c r="D19" s="33" t="s">
        <v>307</v>
      </c>
      <c r="E19" s="33" t="s">
        <v>308</v>
      </c>
      <c r="F19" s="77" t="str">
        <f>CONCATENATE(Tabla81615[[#This Row],[Eco]], " ",Tabla81615[[#This Row],[Apellido Paterno ]],Tabla81615[[#This Row],[Apellido Materno ]],Tabla81615[[#This Row],[Nombre]])</f>
        <v>16358 GOMEZCRUZMARIA DE JESUS</v>
      </c>
      <c r="G19" s="85" t="s">
        <v>319</v>
      </c>
      <c r="H19" s="85" t="s">
        <v>320</v>
      </c>
      <c r="I19" s="36" t="s">
        <v>253</v>
      </c>
      <c r="J19" s="13" t="s">
        <v>184</v>
      </c>
      <c r="K19" s="13" t="s">
        <v>252</v>
      </c>
      <c r="L19" s="85">
        <v>19871101</v>
      </c>
      <c r="M19" s="13"/>
      <c r="N19" s="13" t="s">
        <v>324</v>
      </c>
    </row>
    <row r="20" spans="1:14" ht="21" customHeight="1" x14ac:dyDescent="0.25">
      <c r="A20" t="s">
        <v>333</v>
      </c>
      <c r="B20" s="33">
        <v>11205</v>
      </c>
      <c r="C20" s="33" t="s">
        <v>257</v>
      </c>
      <c r="D20" s="33" t="s">
        <v>309</v>
      </c>
      <c r="E20" s="33" t="s">
        <v>310</v>
      </c>
      <c r="F20" s="77" t="str">
        <f>CONCATENATE(Tabla81615[[#This Row],[Eco]], " ",Tabla81615[[#This Row],[Apellido Paterno ]],Tabla81615[[#This Row],[Apellido Materno ]],Tabla81615[[#This Row],[Nombre]])</f>
        <v>11205 GARCIACASTAÑEDAPAUL</v>
      </c>
      <c r="G20" s="85" t="s">
        <v>319</v>
      </c>
      <c r="H20" s="85" t="s">
        <v>320</v>
      </c>
      <c r="I20" s="36" t="s">
        <v>253</v>
      </c>
      <c r="J20" s="13" t="s">
        <v>322</v>
      </c>
      <c r="K20" s="13" t="s">
        <v>252</v>
      </c>
      <c r="L20" s="85"/>
      <c r="M20" s="13"/>
      <c r="N20" s="13" t="s">
        <v>326</v>
      </c>
    </row>
    <row r="21" spans="1:14" x14ac:dyDescent="0.25">
      <c r="A21" s="13" t="s">
        <v>333</v>
      </c>
      <c r="B21" s="33">
        <v>23478</v>
      </c>
      <c r="C21" s="33" t="s">
        <v>311</v>
      </c>
      <c r="D21" s="33" t="s">
        <v>312</v>
      </c>
      <c r="E21" s="33" t="s">
        <v>313</v>
      </c>
      <c r="F21" s="77" t="str">
        <f>CONCATENATE(Tabla81615[[#This Row],[Eco]], " ",Tabla81615[[#This Row],[Apellido Paterno ]],Tabla81615[[#This Row],[Apellido Materno ]],Tabla81615[[#This Row],[Nombre]])</f>
        <v>23478 PINOHIDALGORICARDO ADALBERTO</v>
      </c>
      <c r="G21" s="85" t="s">
        <v>319</v>
      </c>
      <c r="H21" s="85" t="s">
        <v>320</v>
      </c>
      <c r="I21" s="36" t="s">
        <v>253</v>
      </c>
      <c r="J21" s="13" t="s">
        <v>184</v>
      </c>
      <c r="K21" s="13" t="s">
        <v>252</v>
      </c>
      <c r="L21" s="85">
        <v>19950501</v>
      </c>
      <c r="M21" s="13"/>
      <c r="N21" s="13" t="s">
        <v>324</v>
      </c>
    </row>
    <row r="22" spans="1:14" x14ac:dyDescent="0.25">
      <c r="A22" t="s">
        <v>332</v>
      </c>
      <c r="B22" s="33">
        <v>83</v>
      </c>
      <c r="C22" s="33" t="s">
        <v>314</v>
      </c>
      <c r="D22" s="33" t="s">
        <v>315</v>
      </c>
      <c r="E22" s="33" t="s">
        <v>316</v>
      </c>
      <c r="F22" s="77" t="str">
        <f>CONCATENATE(Tabla81615[[#This Row],[Eco]], " ",Tabla81615[[#This Row],[Apellido Paterno ]],Tabla81615[[#This Row],[Apellido Materno ]],Tabla81615[[#This Row],[Nombre]])</f>
        <v>83 EIBENSCHUTZHARTMANROBERTO GABRIEL</v>
      </c>
      <c r="G22" s="85" t="s">
        <v>319</v>
      </c>
      <c r="H22" s="85" t="s">
        <v>320</v>
      </c>
      <c r="I22" s="36" t="s">
        <v>253</v>
      </c>
      <c r="J22" s="13" t="s">
        <v>184</v>
      </c>
      <c r="K22" s="13" t="s">
        <v>252</v>
      </c>
      <c r="L22" s="85"/>
      <c r="M22" s="13">
        <v>20240501</v>
      </c>
      <c r="N22" s="13" t="s">
        <v>324</v>
      </c>
    </row>
    <row r="23" spans="1:14" x14ac:dyDescent="0.25">
      <c r="A23" s="13" t="s">
        <v>332</v>
      </c>
      <c r="B23" s="33">
        <v>23093</v>
      </c>
      <c r="C23" s="33" t="s">
        <v>299</v>
      </c>
      <c r="D23" s="33" t="s">
        <v>317</v>
      </c>
      <c r="E23" s="33" t="s">
        <v>318</v>
      </c>
      <c r="F23" s="77" t="str">
        <f>CONCATENATE(Tabla81615[[#This Row],[Eco]], " ",Tabla81615[[#This Row],[Apellido Paterno ]],Tabla81615[[#This Row],[Apellido Materno ]],Tabla81615[[#This Row],[Nombre]])</f>
        <v>23093 MARTINEZOCAMPOVICTOR HUGO</v>
      </c>
      <c r="G23" s="85" t="s">
        <v>319</v>
      </c>
      <c r="H23" s="85" t="s">
        <v>320</v>
      </c>
      <c r="I23" s="36" t="s">
        <v>253</v>
      </c>
      <c r="J23" s="13" t="s">
        <v>321</v>
      </c>
      <c r="K23" s="13" t="s">
        <v>264</v>
      </c>
      <c r="L23" s="85">
        <v>19950112</v>
      </c>
      <c r="M23" s="13"/>
      <c r="N23" s="13" t="s">
        <v>324</v>
      </c>
    </row>
    <row r="24" spans="1:14" x14ac:dyDescent="0.25">
      <c r="B24" s="33"/>
      <c r="C24" s="33"/>
      <c r="D24" s="33"/>
      <c r="E24" s="33"/>
      <c r="F24" s="77" t="str">
        <f>CONCATENATE(Tabla81615[[#This Row],[Eco]], " ",Tabla81615[[#This Row],[Apellido Paterno ]],Tabla81615[[#This Row],[Apellido Materno ]],Tabla81615[[#This Row],[Nombre]])</f>
        <v xml:space="preserve"> </v>
      </c>
      <c r="I24" s="36"/>
      <c r="J24" s="13"/>
      <c r="K24" s="13"/>
      <c r="L24" s="83"/>
      <c r="M24" s="13"/>
      <c r="N24" s="13"/>
    </row>
    <row r="25" spans="1:14" x14ac:dyDescent="0.25">
      <c r="B25" s="33"/>
      <c r="C25" s="33"/>
      <c r="D25" s="33"/>
      <c r="E25" s="33"/>
      <c r="F25" s="77" t="str">
        <f>CONCATENATE(Tabla81615[[#This Row],[Eco]], " ",Tabla81615[[#This Row],[Apellido Paterno ]],Tabla81615[[#This Row],[Apellido Materno ]],Tabla81615[[#This Row],[Nombre]])</f>
        <v xml:space="preserve"> </v>
      </c>
      <c r="I25" s="36"/>
      <c r="J25" s="13"/>
      <c r="K25" s="13"/>
      <c r="L25" s="83"/>
      <c r="M25" s="13"/>
      <c r="N25" s="13"/>
    </row>
    <row r="26" spans="1:14" ht="15" customHeight="1" x14ac:dyDescent="0.25">
      <c r="B26" s="33"/>
      <c r="C26" s="33"/>
      <c r="D26" s="33"/>
      <c r="E26" s="33"/>
      <c r="F26" s="77" t="str">
        <f>CONCATENATE(Tabla81615[[#This Row],[Eco]], " ",Tabla81615[[#This Row],[Apellido Paterno ]],Tabla81615[[#This Row],[Apellido Materno ]],Tabla81615[[#This Row],[Nombre]])</f>
        <v xml:space="preserve"> </v>
      </c>
      <c r="I26" s="36"/>
      <c r="J26" s="13"/>
      <c r="K26" s="13"/>
      <c r="L26" s="83"/>
      <c r="M26" s="13"/>
      <c r="N26" s="13"/>
    </row>
    <row r="27" spans="1:14" x14ac:dyDescent="0.25">
      <c r="B27" s="33"/>
      <c r="C27" s="33"/>
      <c r="D27" s="33"/>
      <c r="E27" s="33"/>
      <c r="F27" s="77" t="str">
        <f>CONCATENATE(Tabla81615[[#This Row],[Eco]], " ",Tabla81615[[#This Row],[Apellido Paterno ]],Tabla81615[[#This Row],[Apellido Materno ]],Tabla81615[[#This Row],[Nombre]])</f>
        <v xml:space="preserve"> </v>
      </c>
      <c r="I27" s="36"/>
      <c r="J27" s="13"/>
      <c r="K27" s="13"/>
      <c r="L27" s="83"/>
      <c r="M27" s="13"/>
      <c r="N27" s="13"/>
    </row>
    <row r="28" spans="1:14" x14ac:dyDescent="0.25">
      <c r="B28" s="33"/>
      <c r="C28" s="33"/>
      <c r="D28" s="33"/>
      <c r="E28" s="33"/>
      <c r="F28" s="77" t="str">
        <f>CONCATENATE(Tabla81615[[#This Row],[Eco]], " ",Tabla81615[[#This Row],[Apellido Paterno ]],Tabla81615[[#This Row],[Apellido Materno ]],Tabla81615[[#This Row],[Nombre]])</f>
        <v xml:space="preserve"> </v>
      </c>
      <c r="I28" s="36"/>
      <c r="J28" s="13"/>
      <c r="K28" s="13"/>
      <c r="L28" s="83"/>
      <c r="M28" s="13"/>
      <c r="N28" s="13"/>
    </row>
    <row r="29" spans="1:14" x14ac:dyDescent="0.25">
      <c r="B29" s="33"/>
      <c r="C29" s="33"/>
      <c r="D29" s="33"/>
      <c r="E29" s="33"/>
      <c r="F29" s="77" t="str">
        <f>CONCATENATE(Tabla81615[[#This Row],[Eco]], " ",Tabla81615[[#This Row],[Apellido Paterno ]],Tabla81615[[#This Row],[Apellido Materno ]],Tabla81615[[#This Row],[Nombre]])</f>
        <v xml:space="preserve"> </v>
      </c>
      <c r="I29" s="36"/>
      <c r="J29" s="13"/>
      <c r="K29" s="13"/>
      <c r="L29" s="83"/>
      <c r="M29" s="13"/>
      <c r="N29" s="13"/>
    </row>
    <row r="30" spans="1:14" x14ac:dyDescent="0.25">
      <c r="B30" s="33"/>
      <c r="C30" s="33"/>
      <c r="D30" s="33"/>
      <c r="E30" s="33"/>
      <c r="F30" s="77" t="str">
        <f>CONCATENATE(Tabla81615[[#This Row],[Eco]], " ",Tabla81615[[#This Row],[Apellido Paterno ]],Tabla81615[[#This Row],[Apellido Materno ]],Tabla81615[[#This Row],[Nombre]])</f>
        <v xml:space="preserve"> </v>
      </c>
      <c r="I30" s="36"/>
      <c r="J30" s="13"/>
      <c r="K30" s="13"/>
      <c r="L30" s="83"/>
      <c r="M30" s="13"/>
      <c r="N30" s="13"/>
    </row>
    <row r="36" ht="20.25" customHeight="1" x14ac:dyDescent="0.25"/>
  </sheetData>
  <mergeCells count="1">
    <mergeCell ref="B5:I5"/>
  </mergeCells>
  <pageMargins left="0.7" right="0.7" top="0.75" bottom="0.75" header="0.3" footer="0.3"/>
  <pageSetup orientation="portrait" horizontalDpi="1200" verticalDpi="12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showRuler="0" zoomScaleNormal="100" workbookViewId="0"/>
  </sheetViews>
  <sheetFormatPr baseColWidth="10" defaultColWidth="9.140625" defaultRowHeight="15" x14ac:dyDescent="0.25"/>
  <cols>
    <col min="1" max="1" width="10.28515625" customWidth="1"/>
    <col min="2" max="2" width="11.42578125" customWidth="1"/>
    <col min="3" max="5" width="14.7109375" style="31" customWidth="1"/>
    <col min="6" max="6" width="42.42578125" customWidth="1"/>
    <col min="7" max="7" width="40.140625" customWidth="1"/>
    <col min="8" max="8" width="22.5703125" customWidth="1"/>
    <col min="9" max="9" width="98.5703125" customWidth="1"/>
    <col min="10" max="10" width="48" customWidth="1"/>
    <col min="11" max="11" width="39.5703125" customWidth="1"/>
    <col min="12" max="12" width="68.28515625" customWidth="1"/>
    <col min="13" max="13" width="124.5703125" customWidth="1"/>
    <col min="14" max="14" width="10.28515625" customWidth="1"/>
    <col min="15" max="15" width="28.42578125" customWidth="1"/>
  </cols>
  <sheetData>
    <row r="1" spans="1:13" ht="30" x14ac:dyDescent="0.25">
      <c r="A1" s="2" t="s">
        <v>178</v>
      </c>
      <c r="B1" s="2" t="s">
        <v>0</v>
      </c>
      <c r="C1" s="62" t="s">
        <v>152</v>
      </c>
      <c r="D1" s="61" t="s">
        <v>153</v>
      </c>
      <c r="E1" s="60" t="s">
        <v>182</v>
      </c>
      <c r="F1" s="4" t="s">
        <v>1</v>
      </c>
      <c r="G1" s="4" t="s">
        <v>2</v>
      </c>
      <c r="H1" s="4" t="s">
        <v>3</v>
      </c>
      <c r="I1" s="4" t="s">
        <v>5</v>
      </c>
      <c r="J1" s="4" t="s">
        <v>4</v>
      </c>
      <c r="K1" s="4" t="s">
        <v>6</v>
      </c>
      <c r="L1" s="4" t="s">
        <v>7</v>
      </c>
      <c r="M1" s="4" t="s">
        <v>8</v>
      </c>
    </row>
    <row r="2" spans="1:13" x14ac:dyDescent="0.25">
      <c r="A2" s="10">
        <v>10413</v>
      </c>
      <c r="B2" s="10">
        <v>2024</v>
      </c>
      <c r="C2" s="39">
        <v>220</v>
      </c>
      <c r="D2" s="30"/>
      <c r="E2" s="39" t="s">
        <v>183</v>
      </c>
      <c r="F2" s="7" t="s">
        <v>347</v>
      </c>
      <c r="G2" s="3" t="s">
        <v>404</v>
      </c>
      <c r="H2" s="9" t="s">
        <v>405</v>
      </c>
      <c r="I2" s="3"/>
      <c r="J2" s="3"/>
      <c r="K2" s="3" t="s">
        <v>406</v>
      </c>
      <c r="L2" s="95" t="s">
        <v>407</v>
      </c>
      <c r="M2" s="95"/>
    </row>
    <row r="3" spans="1:13" s="93" customFormat="1" x14ac:dyDescent="0.25">
      <c r="A3" s="10">
        <v>16358</v>
      </c>
      <c r="B3" s="10">
        <v>2024</v>
      </c>
      <c r="C3" s="39">
        <v>220</v>
      </c>
      <c r="D3" s="30"/>
      <c r="E3" s="39" t="s">
        <v>183</v>
      </c>
      <c r="F3" s="7" t="s">
        <v>408</v>
      </c>
      <c r="G3" s="95" t="s">
        <v>409</v>
      </c>
      <c r="H3" s="9" t="s">
        <v>410</v>
      </c>
      <c r="I3" s="139" t="s">
        <v>411</v>
      </c>
      <c r="J3" s="95" t="s">
        <v>412</v>
      </c>
      <c r="K3" s="95"/>
      <c r="L3" s="95" t="s">
        <v>413</v>
      </c>
      <c r="M3" s="95"/>
    </row>
    <row r="4" spans="1:13" s="93" customFormat="1" x14ac:dyDescent="0.25">
      <c r="A4" s="10">
        <v>9794</v>
      </c>
      <c r="B4" s="10">
        <v>2024</v>
      </c>
      <c r="C4" s="39"/>
      <c r="D4" s="30">
        <v>330</v>
      </c>
      <c r="E4" s="39" t="s">
        <v>184</v>
      </c>
      <c r="F4" s="7" t="s">
        <v>389</v>
      </c>
      <c r="G4" s="95" t="s">
        <v>414</v>
      </c>
      <c r="H4" s="9" t="s">
        <v>405</v>
      </c>
      <c r="I4" s="95"/>
      <c r="J4" s="95"/>
      <c r="K4" s="95"/>
      <c r="L4" s="95" t="s">
        <v>415</v>
      </c>
      <c r="M4" s="8" t="s">
        <v>416</v>
      </c>
    </row>
    <row r="5" spans="1:13" s="93" customFormat="1" x14ac:dyDescent="0.25">
      <c r="A5" s="10">
        <v>9794</v>
      </c>
      <c r="B5" s="10">
        <v>2024</v>
      </c>
      <c r="C5" s="39"/>
      <c r="D5" s="30">
        <v>330</v>
      </c>
      <c r="E5" s="39" t="s">
        <v>184</v>
      </c>
      <c r="F5" s="7" t="s">
        <v>389</v>
      </c>
      <c r="G5" s="95" t="s">
        <v>417</v>
      </c>
      <c r="H5" s="9" t="s">
        <v>405</v>
      </c>
      <c r="I5" s="95"/>
      <c r="J5" s="95"/>
      <c r="K5" s="95"/>
      <c r="L5" s="95" t="s">
        <v>415</v>
      </c>
      <c r="M5" s="8" t="s">
        <v>418</v>
      </c>
    </row>
    <row r="6" spans="1:13" s="93" customFormat="1" x14ac:dyDescent="0.25">
      <c r="A6" s="10">
        <v>28488</v>
      </c>
      <c r="B6" s="10">
        <v>2024</v>
      </c>
      <c r="C6" s="39">
        <v>220</v>
      </c>
      <c r="D6" s="30"/>
      <c r="E6" s="39" t="s">
        <v>183</v>
      </c>
      <c r="F6" s="7" t="s">
        <v>343</v>
      </c>
      <c r="G6" s="95" t="s">
        <v>419</v>
      </c>
      <c r="H6" s="9" t="s">
        <v>420</v>
      </c>
      <c r="I6" s="95"/>
      <c r="J6" s="95"/>
      <c r="K6" s="95"/>
      <c r="L6" s="95"/>
      <c r="M6" s="8" t="s">
        <v>421</v>
      </c>
    </row>
    <row r="7" spans="1:13" x14ac:dyDescent="0.25">
      <c r="A7" s="10">
        <v>3495</v>
      </c>
      <c r="B7" s="10">
        <v>2024</v>
      </c>
      <c r="C7" s="30"/>
      <c r="D7" s="30">
        <v>330</v>
      </c>
      <c r="E7" s="39" t="s">
        <v>184</v>
      </c>
      <c r="F7" s="7" t="s">
        <v>422</v>
      </c>
      <c r="G7" s="3" t="s">
        <v>423</v>
      </c>
      <c r="H7" s="9" t="s">
        <v>405</v>
      </c>
      <c r="I7" s="3" t="s">
        <v>424</v>
      </c>
      <c r="J7" s="3" t="s">
        <v>423</v>
      </c>
      <c r="K7" s="3"/>
      <c r="L7" s="3" t="s">
        <v>425</v>
      </c>
      <c r="M7" s="8" t="s">
        <v>426</v>
      </c>
    </row>
    <row r="8" spans="1:13" ht="105" x14ac:dyDescent="0.25">
      <c r="A8" s="10">
        <v>35671</v>
      </c>
      <c r="B8" s="10">
        <v>2024</v>
      </c>
      <c r="C8" s="39">
        <v>220</v>
      </c>
      <c r="D8" s="30"/>
      <c r="E8" s="39" t="s">
        <v>183</v>
      </c>
      <c r="F8" s="3" t="s">
        <v>427</v>
      </c>
      <c r="G8" s="3" t="s">
        <v>428</v>
      </c>
      <c r="H8" s="9" t="s">
        <v>429</v>
      </c>
      <c r="I8" s="144" t="s">
        <v>430</v>
      </c>
      <c r="J8" s="3" t="s">
        <v>431</v>
      </c>
      <c r="K8" s="3" t="s">
        <v>432</v>
      </c>
      <c r="L8" s="3"/>
      <c r="M8" s="8" t="s">
        <v>433</v>
      </c>
    </row>
    <row r="9" spans="1:13" x14ac:dyDescent="0.25">
      <c r="A9" s="10"/>
      <c r="B9" s="10"/>
      <c r="C9" s="30"/>
      <c r="D9" s="30"/>
      <c r="E9" s="30"/>
      <c r="F9" s="3"/>
      <c r="G9" s="3"/>
      <c r="H9" s="9"/>
      <c r="I9" s="73"/>
      <c r="J9" s="3"/>
      <c r="K9" s="3"/>
      <c r="L9" s="3"/>
      <c r="M9" s="3"/>
    </row>
    <row r="10" spans="1:13" x14ac:dyDescent="0.25">
      <c r="A10" s="10"/>
      <c r="E10" s="30"/>
    </row>
    <row r="11" spans="1:13" x14ac:dyDescent="0.25">
      <c r="E11" s="30"/>
    </row>
    <row r="12" spans="1:13" x14ac:dyDescent="0.25">
      <c r="A12" s="204" t="s">
        <v>70</v>
      </c>
      <c r="B12" s="204"/>
      <c r="C12" s="204"/>
      <c r="D12" s="204"/>
      <c r="E12" s="204"/>
      <c r="F12" s="204"/>
      <c r="G12" s="14">
        <f>COUNTA(A2:A10)</f>
        <v>7</v>
      </c>
      <c r="H12" s="32" t="s">
        <v>151</v>
      </c>
    </row>
    <row r="13" spans="1:13" x14ac:dyDescent="0.25">
      <c r="F13" s="13" t="s">
        <v>135</v>
      </c>
      <c r="G13">
        <f>COUNTIF(E2:E11,"I")</f>
        <v>4</v>
      </c>
      <c r="H13">
        <f>SUM(C2:C11)</f>
        <v>880</v>
      </c>
    </row>
    <row r="14" spans="1:13" x14ac:dyDescent="0.25">
      <c r="F14" s="13" t="s">
        <v>134</v>
      </c>
      <c r="G14">
        <f>COUNTIF(E2:E11,"C")</f>
        <v>3</v>
      </c>
      <c r="H14">
        <f>SUM(D2:D11)</f>
        <v>990</v>
      </c>
    </row>
    <row r="15" spans="1:13" x14ac:dyDescent="0.25">
      <c r="H15">
        <f>SUM(H13:H14)</f>
        <v>1870</v>
      </c>
    </row>
    <row r="19" spans="6:6" x14ac:dyDescent="0.25">
      <c r="F19" s="13"/>
    </row>
  </sheetData>
  <sheetProtection formatCells="0" formatColumns="0" formatRows="0" insertColumns="0" insertRows="0" insertHyperlinks="0" deleteColumns="0" deleteRows="0" sort="0" autoFilter="0" pivotTables="0"/>
  <mergeCells count="1">
    <mergeCell ref="A12:F12"/>
  </mergeCells>
  <dataValidations count="1">
    <dataValidation type="list" allowBlank="1" showInputMessage="1" showErrorMessage="1" sqref="E2:E11" xr:uid="{D050910E-D070-4C73-904A-9A09FE7ECEC6}">
      <formula1>"I,C,IC"</formula1>
    </dataValidation>
  </dataValidations>
  <hyperlinks>
    <hyperlink ref="M4" r:id="rId1" xr:uid="{DDB9BE53-11F9-432B-80D8-260EBE64A91B}"/>
    <hyperlink ref="M5" r:id="rId2" xr:uid="{971D19CC-49F4-42B8-9E9B-21B91147A65D}"/>
    <hyperlink ref="M6" r:id="rId3" xr:uid="{1D77924A-7D6B-4DE1-9E27-0B8640C9E20C}"/>
    <hyperlink ref="M7" r:id="rId4" xr:uid="{1F254ACF-3040-418C-BEDC-C1759DC7553D}"/>
    <hyperlink ref="M8" r:id="rId5" xr:uid="{99C38517-132A-4492-A656-20C677F78D25}"/>
  </hyperlinks>
  <pageMargins left="0.7" right="0.7" top="0.75" bottom="0.75" header="0.3" footer="0.3"/>
  <pageSetup orientation="portrait" r:id="rId6"/>
  <headerFooter alignWithMargins="0"/>
  <drawing r:id="rId7"/>
  <tableParts count="1">
    <tablePart r:id="rId8"/>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baseColWidth="10" defaultRowHeight="15" x14ac:dyDescent="0.25"/>
  <cols>
    <col min="1" max="1" width="20.5703125" customWidth="1"/>
    <col min="3" max="4" width="12" customWidth="1"/>
    <col min="5" max="5" width="14.7109375" customWidth="1"/>
    <col min="6" max="6" width="63.140625" customWidth="1"/>
    <col min="7" max="7" width="17.7109375" customWidth="1"/>
    <col min="8" max="8" width="12.140625" customWidth="1"/>
    <col min="9" max="9" width="15.140625" customWidth="1"/>
    <col min="12" max="12" width="13.42578125" customWidth="1"/>
    <col min="14" max="14" width="16.140625" customWidth="1"/>
    <col min="15" max="15" width="21.7109375" customWidth="1"/>
    <col min="16" max="16" width="125.140625" customWidth="1"/>
  </cols>
  <sheetData>
    <row r="1" spans="1:16" ht="30" x14ac:dyDescent="0.25">
      <c r="A1" s="63" t="s">
        <v>233</v>
      </c>
      <c r="B1" s="63" t="s">
        <v>0</v>
      </c>
      <c r="C1" s="62" t="s">
        <v>152</v>
      </c>
      <c r="D1" s="61" t="s">
        <v>153</v>
      </c>
      <c r="E1" s="60" t="s">
        <v>182</v>
      </c>
      <c r="F1" s="64" t="s">
        <v>1</v>
      </c>
      <c r="G1" s="64" t="s">
        <v>234</v>
      </c>
      <c r="H1" s="64" t="s">
        <v>5</v>
      </c>
      <c r="I1" s="63" t="s">
        <v>235</v>
      </c>
      <c r="J1" s="64" t="s">
        <v>66</v>
      </c>
      <c r="K1" s="64" t="s">
        <v>236</v>
      </c>
      <c r="L1" s="64" t="s">
        <v>216</v>
      </c>
      <c r="M1" s="64" t="s">
        <v>22</v>
      </c>
      <c r="N1" s="64" t="s">
        <v>6</v>
      </c>
      <c r="O1" s="64" t="s">
        <v>7</v>
      </c>
      <c r="P1" s="64" t="s">
        <v>8</v>
      </c>
    </row>
    <row r="2" spans="1:16" x14ac:dyDescent="0.25">
      <c r="A2" s="10"/>
      <c r="B2" s="10"/>
      <c r="C2" s="1"/>
      <c r="D2" s="1"/>
      <c r="E2" s="39"/>
      <c r="F2" s="95"/>
      <c r="G2" s="95"/>
      <c r="H2" s="95"/>
      <c r="I2" s="96"/>
      <c r="J2" s="11"/>
      <c r="K2" s="95"/>
      <c r="L2" s="95"/>
      <c r="M2" s="95"/>
      <c r="N2" s="95"/>
      <c r="O2" s="95"/>
      <c r="P2" s="95"/>
    </row>
    <row r="3" spans="1:16" x14ac:dyDescent="0.25">
      <c r="A3" s="10"/>
      <c r="B3" s="10"/>
      <c r="C3" s="1"/>
      <c r="D3" s="1"/>
      <c r="E3" s="39"/>
      <c r="F3" s="3"/>
      <c r="G3" s="3"/>
      <c r="H3" s="3"/>
      <c r="I3" s="1"/>
      <c r="J3" s="11"/>
      <c r="K3" s="3"/>
      <c r="L3" s="3"/>
      <c r="M3" s="3"/>
      <c r="N3" s="3"/>
      <c r="O3" s="3"/>
      <c r="P3" s="3"/>
    </row>
    <row r="4" spans="1:16" x14ac:dyDescent="0.25">
      <c r="A4" s="10"/>
      <c r="B4" s="10"/>
      <c r="C4" s="1"/>
      <c r="D4" s="1"/>
      <c r="E4" s="39"/>
      <c r="F4" s="3"/>
      <c r="G4" s="3"/>
      <c r="H4" s="3"/>
      <c r="I4" s="1"/>
      <c r="J4" s="11"/>
      <c r="K4" s="3"/>
      <c r="L4" s="3"/>
      <c r="M4" s="3"/>
      <c r="N4" s="3"/>
      <c r="O4" s="3"/>
      <c r="P4" s="3"/>
    </row>
    <row r="19" spans="1:8" ht="14.45" customHeight="1" x14ac:dyDescent="0.25">
      <c r="A19" s="203" t="s">
        <v>71</v>
      </c>
      <c r="B19" s="203"/>
      <c r="C19" s="203"/>
      <c r="D19" s="203"/>
      <c r="E19" s="203"/>
      <c r="F19" s="203"/>
      <c r="G19" s="14">
        <f>COUNTA(A2:A16)</f>
        <v>0</v>
      </c>
      <c r="H19" s="32" t="s">
        <v>151</v>
      </c>
    </row>
    <row r="20" spans="1:8" x14ac:dyDescent="0.25">
      <c r="F20" s="13" t="s">
        <v>135</v>
      </c>
      <c r="G20">
        <f>COUNTIF(E2:E18,"I")</f>
        <v>0</v>
      </c>
      <c r="H20">
        <f>SUM(C2:C18)</f>
        <v>0</v>
      </c>
    </row>
    <row r="21" spans="1:8" x14ac:dyDescent="0.25">
      <c r="F21" s="13" t="s">
        <v>134</v>
      </c>
      <c r="G21">
        <f>COUNTIF(E2:E18,"C")</f>
        <v>0</v>
      </c>
      <c r="H21">
        <f>SUM(D2:D18)</f>
        <v>0</v>
      </c>
    </row>
    <row r="22" spans="1:8" x14ac:dyDescent="0.25">
      <c r="H22">
        <f>SUM(H20:H21)</f>
        <v>0</v>
      </c>
    </row>
  </sheetData>
  <mergeCells count="1">
    <mergeCell ref="A19:F19"/>
  </mergeCells>
  <dataValidations count="1">
    <dataValidation type="list" allowBlank="1" showInputMessage="1" showErrorMessage="1" sqref="E2:E4" xr:uid="{763D447E-6FFB-4DB2-8EDD-CB7FD43DDAFC}">
      <formula1>"I,C,IC"</formula1>
    </dataValidation>
  </dataValidation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7"/>
  <sheetViews>
    <sheetView workbookViewId="0"/>
  </sheetViews>
  <sheetFormatPr baseColWidth="10" defaultRowHeight="15" x14ac:dyDescent="0.25"/>
  <cols>
    <col min="6" max="6" width="43.42578125" customWidth="1"/>
    <col min="7" max="7" width="29.140625" customWidth="1"/>
    <col min="8" max="8" width="26.28515625" customWidth="1"/>
    <col min="9" max="9" width="79.42578125" customWidth="1"/>
    <col min="10" max="10" width="25.42578125" customWidth="1"/>
    <col min="11" max="11" width="51.7109375" customWidth="1"/>
    <col min="12" max="12" width="19.28515625" customWidth="1"/>
    <col min="13" max="13" width="12.5703125" customWidth="1"/>
    <col min="15" max="15" width="18.5703125" customWidth="1"/>
    <col min="16" max="16" width="18.85546875" customWidth="1"/>
    <col min="21" max="21" width="20.28515625" customWidth="1"/>
    <col min="22" max="22" width="21.7109375" customWidth="1"/>
    <col min="23" max="23" width="129" customWidth="1"/>
  </cols>
  <sheetData>
    <row r="1" spans="1:23" ht="30" x14ac:dyDescent="0.25">
      <c r="A1" s="2" t="s">
        <v>178</v>
      </c>
      <c r="B1" s="5" t="s">
        <v>0</v>
      </c>
      <c r="C1" s="62" t="s">
        <v>152</v>
      </c>
      <c r="D1" s="61" t="s">
        <v>153</v>
      </c>
      <c r="E1" s="60" t="s">
        <v>182</v>
      </c>
      <c r="F1" s="6" t="s">
        <v>1</v>
      </c>
      <c r="G1" s="6" t="s">
        <v>9</v>
      </c>
      <c r="H1" s="6" t="s">
        <v>10</v>
      </c>
      <c r="I1" s="6" t="s">
        <v>5</v>
      </c>
      <c r="J1" s="6" t="s">
        <v>11</v>
      </c>
      <c r="K1" s="6" t="s">
        <v>12</v>
      </c>
      <c r="L1" s="6" t="s">
        <v>13</v>
      </c>
      <c r="M1" s="6" t="s">
        <v>14</v>
      </c>
      <c r="N1" s="6" t="s">
        <v>15</v>
      </c>
      <c r="O1" s="6" t="s">
        <v>48</v>
      </c>
      <c r="P1" s="6" t="s">
        <v>49</v>
      </c>
      <c r="Q1" s="6" t="s">
        <v>50</v>
      </c>
      <c r="R1" s="4" t="s">
        <v>179</v>
      </c>
      <c r="S1" s="4" t="s">
        <v>53</v>
      </c>
      <c r="T1" s="4" t="s">
        <v>180</v>
      </c>
      <c r="U1" s="6" t="s">
        <v>6</v>
      </c>
      <c r="V1" s="6" t="s">
        <v>7</v>
      </c>
      <c r="W1" s="19" t="s">
        <v>8</v>
      </c>
    </row>
    <row r="2" spans="1:23" ht="15" customHeight="1" x14ac:dyDescent="0.25">
      <c r="A2" s="10">
        <v>17997</v>
      </c>
      <c r="B2" s="10">
        <v>2024</v>
      </c>
      <c r="C2" s="10">
        <v>2090</v>
      </c>
      <c r="D2" s="10"/>
      <c r="E2" s="10" t="s">
        <v>183</v>
      </c>
      <c r="F2" s="95" t="s">
        <v>434</v>
      </c>
      <c r="G2" s="95" t="s">
        <v>435</v>
      </c>
      <c r="H2" s="95"/>
      <c r="I2" s="139" t="s">
        <v>436</v>
      </c>
      <c r="J2" s="95" t="s">
        <v>19</v>
      </c>
      <c r="K2" s="95"/>
      <c r="L2" s="3" t="s">
        <v>16</v>
      </c>
      <c r="M2" s="3" t="s">
        <v>17</v>
      </c>
      <c r="N2" s="3" t="s">
        <v>437</v>
      </c>
      <c r="O2" s="3" t="s">
        <v>438</v>
      </c>
      <c r="P2" s="3" t="s">
        <v>439</v>
      </c>
      <c r="Q2" s="3"/>
      <c r="R2" s="3"/>
      <c r="S2" s="3"/>
      <c r="T2" s="3" t="s">
        <v>17</v>
      </c>
      <c r="U2" s="3" t="s">
        <v>440</v>
      </c>
      <c r="V2" s="3" t="s">
        <v>441</v>
      </c>
      <c r="W2" s="8" t="s">
        <v>442</v>
      </c>
    </row>
    <row r="3" spans="1:23" s="93" customFormat="1" ht="15" customHeight="1" x14ac:dyDescent="0.25">
      <c r="A3" s="10">
        <v>17997</v>
      </c>
      <c r="B3" s="10">
        <v>2024</v>
      </c>
      <c r="C3" s="10">
        <v>2090</v>
      </c>
      <c r="D3" s="10"/>
      <c r="E3" s="10" t="s">
        <v>183</v>
      </c>
      <c r="F3" s="95" t="s">
        <v>434</v>
      </c>
      <c r="G3" s="95" t="s">
        <v>443</v>
      </c>
      <c r="H3" s="95" t="s">
        <v>444</v>
      </c>
      <c r="I3" s="95"/>
      <c r="J3" s="95" t="s">
        <v>20</v>
      </c>
      <c r="K3" s="95" t="s">
        <v>445</v>
      </c>
      <c r="L3" s="95" t="s">
        <v>16</v>
      </c>
      <c r="M3" s="95" t="s">
        <v>16</v>
      </c>
      <c r="N3" s="95" t="s">
        <v>446</v>
      </c>
      <c r="O3" s="95" t="s">
        <v>447</v>
      </c>
      <c r="P3" s="95" t="s">
        <v>448</v>
      </c>
      <c r="Q3" s="95" t="s">
        <v>449</v>
      </c>
      <c r="R3" s="95" t="s">
        <v>450</v>
      </c>
      <c r="S3" s="95" t="s">
        <v>450</v>
      </c>
      <c r="T3" s="95" t="s">
        <v>16</v>
      </c>
      <c r="U3" s="95"/>
      <c r="V3" s="95" t="s">
        <v>441</v>
      </c>
      <c r="W3" s="8" t="s">
        <v>451</v>
      </c>
    </row>
    <row r="4" spans="1:23" s="93" customFormat="1" ht="15" customHeight="1" x14ac:dyDescent="0.25">
      <c r="A4" s="10">
        <v>3495</v>
      </c>
      <c r="B4" s="10">
        <v>2024</v>
      </c>
      <c r="C4" s="10"/>
      <c r="D4" s="10">
        <v>3300</v>
      </c>
      <c r="E4" s="10" t="s">
        <v>184</v>
      </c>
      <c r="F4" s="95" t="s">
        <v>422</v>
      </c>
      <c r="G4" s="95" t="s">
        <v>452</v>
      </c>
      <c r="H4" s="95" t="s">
        <v>424</v>
      </c>
      <c r="I4" s="139" t="s">
        <v>453</v>
      </c>
      <c r="J4" s="95" t="s">
        <v>20</v>
      </c>
      <c r="K4" s="95" t="s">
        <v>454</v>
      </c>
      <c r="L4" s="95" t="s">
        <v>16</v>
      </c>
      <c r="M4" s="95" t="s">
        <v>17</v>
      </c>
      <c r="N4" s="95" t="s">
        <v>18</v>
      </c>
      <c r="O4" s="95" t="s">
        <v>455</v>
      </c>
      <c r="P4" s="95" t="s">
        <v>456</v>
      </c>
      <c r="Q4" s="95" t="s">
        <v>457</v>
      </c>
      <c r="R4" s="95" t="s">
        <v>458</v>
      </c>
      <c r="S4" s="95" t="s">
        <v>459</v>
      </c>
      <c r="T4" s="95" t="s">
        <v>16</v>
      </c>
      <c r="U4" s="95"/>
      <c r="V4" s="95" t="s">
        <v>425</v>
      </c>
      <c r="W4" s="8" t="s">
        <v>460</v>
      </c>
    </row>
    <row r="5" spans="1:23" s="93" customFormat="1" ht="15" customHeight="1" x14ac:dyDescent="0.25">
      <c r="A5" s="10">
        <v>24539</v>
      </c>
      <c r="B5" s="10">
        <v>2024</v>
      </c>
      <c r="C5" s="10"/>
      <c r="D5" s="10">
        <v>3300</v>
      </c>
      <c r="E5" s="10" t="s">
        <v>184</v>
      </c>
      <c r="F5" s="95" t="s">
        <v>461</v>
      </c>
      <c r="G5" s="95" t="s">
        <v>452</v>
      </c>
      <c r="H5" s="95"/>
      <c r="I5" s="139" t="s">
        <v>462</v>
      </c>
      <c r="J5" s="95" t="s">
        <v>20</v>
      </c>
      <c r="K5" s="95" t="s">
        <v>463</v>
      </c>
      <c r="L5" s="95" t="s">
        <v>16</v>
      </c>
      <c r="M5" s="95" t="s">
        <v>17</v>
      </c>
      <c r="N5" s="95" t="s">
        <v>18</v>
      </c>
      <c r="O5" s="95" t="s">
        <v>464</v>
      </c>
      <c r="P5" s="95" t="s">
        <v>456</v>
      </c>
      <c r="Q5" s="95"/>
      <c r="R5" s="95" t="s">
        <v>465</v>
      </c>
      <c r="S5" s="95"/>
      <c r="T5" s="95" t="s">
        <v>16</v>
      </c>
      <c r="U5" s="95"/>
      <c r="V5" s="95" t="s">
        <v>466</v>
      </c>
      <c r="W5" s="95" t="s">
        <v>467</v>
      </c>
    </row>
    <row r="6" spans="1:23" s="93" customFormat="1" ht="15" customHeight="1" x14ac:dyDescent="0.25">
      <c r="A6" s="10">
        <v>9794</v>
      </c>
      <c r="B6" s="10">
        <v>2024</v>
      </c>
      <c r="C6" s="10">
        <v>2090</v>
      </c>
      <c r="D6" s="10"/>
      <c r="E6" s="10" t="s">
        <v>183</v>
      </c>
      <c r="F6" s="95" t="s">
        <v>389</v>
      </c>
      <c r="G6" s="95" t="s">
        <v>468</v>
      </c>
      <c r="H6" s="95"/>
      <c r="I6" s="95" t="s">
        <v>469</v>
      </c>
      <c r="J6" s="95" t="s">
        <v>20</v>
      </c>
      <c r="K6" s="95" t="s">
        <v>470</v>
      </c>
      <c r="L6" s="95" t="s">
        <v>17</v>
      </c>
      <c r="M6" s="95" t="s">
        <v>17</v>
      </c>
      <c r="N6" s="95" t="s">
        <v>18</v>
      </c>
      <c r="O6" s="95" t="s">
        <v>471</v>
      </c>
      <c r="P6" s="95" t="s">
        <v>472</v>
      </c>
      <c r="Q6" s="95"/>
      <c r="R6" s="95"/>
      <c r="S6" s="95"/>
      <c r="T6" s="95" t="s">
        <v>17</v>
      </c>
      <c r="U6" s="95"/>
      <c r="V6" s="95" t="s">
        <v>27</v>
      </c>
      <c r="W6" s="8" t="s">
        <v>473</v>
      </c>
    </row>
    <row r="7" spans="1:23" s="93" customFormat="1" ht="15" customHeight="1" x14ac:dyDescent="0.25">
      <c r="A7" s="10">
        <v>17997</v>
      </c>
      <c r="B7" s="10">
        <v>2024</v>
      </c>
      <c r="C7" s="10">
        <v>2090</v>
      </c>
      <c r="D7" s="10"/>
      <c r="E7" s="10" t="s">
        <v>183</v>
      </c>
      <c r="F7" s="95" t="s">
        <v>434</v>
      </c>
      <c r="G7" s="95" t="s">
        <v>474</v>
      </c>
      <c r="H7" s="95"/>
      <c r="I7" s="139" t="s">
        <v>475</v>
      </c>
      <c r="J7" s="95" t="s">
        <v>19</v>
      </c>
      <c r="K7" s="95" t="s">
        <v>476</v>
      </c>
      <c r="L7" s="95" t="s">
        <v>17</v>
      </c>
      <c r="M7" s="95" t="s">
        <v>17</v>
      </c>
      <c r="N7" s="95" t="s">
        <v>437</v>
      </c>
      <c r="O7" s="95" t="s">
        <v>477</v>
      </c>
      <c r="P7" s="95" t="s">
        <v>478</v>
      </c>
      <c r="Q7" s="95"/>
      <c r="R7" s="95" t="s">
        <v>479</v>
      </c>
      <c r="S7" s="95"/>
      <c r="T7" s="95" t="s">
        <v>17</v>
      </c>
      <c r="U7" s="95" t="s">
        <v>480</v>
      </c>
      <c r="V7" s="95" t="s">
        <v>27</v>
      </c>
      <c r="W7" s="8" t="s">
        <v>481</v>
      </c>
    </row>
    <row r="8" spans="1:23" s="93" customFormat="1" ht="15" customHeight="1" x14ac:dyDescent="0.25">
      <c r="A8" s="10">
        <v>17997</v>
      </c>
      <c r="B8" s="10">
        <v>2024</v>
      </c>
      <c r="C8" s="10">
        <v>2090</v>
      </c>
      <c r="D8" s="10"/>
      <c r="E8" s="10" t="s">
        <v>183</v>
      </c>
      <c r="F8" s="95" t="s">
        <v>434</v>
      </c>
      <c r="G8" s="95" t="s">
        <v>482</v>
      </c>
      <c r="H8" s="95"/>
      <c r="I8" s="95"/>
      <c r="J8" s="95" t="s">
        <v>20</v>
      </c>
      <c r="K8" s="95" t="s">
        <v>483</v>
      </c>
      <c r="L8" s="95" t="s">
        <v>16</v>
      </c>
      <c r="M8" s="95" t="s">
        <v>17</v>
      </c>
      <c r="N8" s="95" t="s">
        <v>484</v>
      </c>
      <c r="O8" s="95" t="s">
        <v>485</v>
      </c>
      <c r="P8" s="95" t="s">
        <v>486</v>
      </c>
      <c r="Q8" s="95"/>
      <c r="R8" s="95" t="s">
        <v>487</v>
      </c>
      <c r="S8" s="95" t="s">
        <v>488</v>
      </c>
      <c r="T8" s="95" t="s">
        <v>17</v>
      </c>
      <c r="U8" s="95"/>
      <c r="V8" s="95" t="s">
        <v>441</v>
      </c>
      <c r="W8" s="8" t="s">
        <v>489</v>
      </c>
    </row>
    <row r="9" spans="1:23" s="93" customFormat="1" ht="15" customHeight="1" x14ac:dyDescent="0.25">
      <c r="A9" s="10">
        <v>17997</v>
      </c>
      <c r="B9" s="10">
        <v>2024</v>
      </c>
      <c r="C9" s="10">
        <v>2090</v>
      </c>
      <c r="D9" s="10"/>
      <c r="E9" s="10" t="s">
        <v>183</v>
      </c>
      <c r="F9" s="95" t="s">
        <v>434</v>
      </c>
      <c r="G9" s="95" t="s">
        <v>490</v>
      </c>
      <c r="H9" s="95" t="s">
        <v>491</v>
      </c>
      <c r="I9" s="95"/>
      <c r="J9" s="95" t="s">
        <v>20</v>
      </c>
      <c r="K9" s="95" t="s">
        <v>492</v>
      </c>
      <c r="L9" s="95" t="s">
        <v>16</v>
      </c>
      <c r="M9" s="95" t="s">
        <v>17</v>
      </c>
      <c r="N9" s="95" t="s">
        <v>446</v>
      </c>
      <c r="O9" s="95" t="s">
        <v>493</v>
      </c>
      <c r="P9" s="95" t="s">
        <v>494</v>
      </c>
      <c r="Q9" s="95" t="s">
        <v>495</v>
      </c>
      <c r="R9" s="95" t="s">
        <v>496</v>
      </c>
      <c r="S9" s="95"/>
      <c r="T9" s="95" t="s">
        <v>17</v>
      </c>
      <c r="U9" s="95"/>
      <c r="V9" s="95" t="s">
        <v>27</v>
      </c>
      <c r="W9" s="8" t="s">
        <v>497</v>
      </c>
    </row>
    <row r="10" spans="1:23" s="93" customFormat="1" ht="15" customHeight="1" x14ac:dyDescent="0.25">
      <c r="A10" s="10">
        <v>23478</v>
      </c>
      <c r="B10" s="10">
        <v>2024</v>
      </c>
      <c r="C10" s="10">
        <v>2090</v>
      </c>
      <c r="D10" s="10"/>
      <c r="E10" s="10" t="s">
        <v>183</v>
      </c>
      <c r="F10" s="95" t="s">
        <v>498</v>
      </c>
      <c r="G10" s="95" t="s">
        <v>499</v>
      </c>
      <c r="H10" s="95"/>
      <c r="I10" s="95"/>
      <c r="J10" s="95" t="s">
        <v>500</v>
      </c>
      <c r="K10" s="95" t="s">
        <v>501</v>
      </c>
      <c r="L10" s="95" t="s">
        <v>16</v>
      </c>
      <c r="M10" s="95" t="s">
        <v>17</v>
      </c>
      <c r="N10" s="95" t="s">
        <v>18</v>
      </c>
      <c r="O10" s="95" t="s">
        <v>502</v>
      </c>
      <c r="P10" s="95" t="s">
        <v>503</v>
      </c>
      <c r="Q10" s="95" t="s">
        <v>504</v>
      </c>
      <c r="R10" s="95" t="s">
        <v>505</v>
      </c>
      <c r="S10" s="95"/>
      <c r="T10" s="95" t="s">
        <v>17</v>
      </c>
      <c r="U10" s="95" t="s">
        <v>506</v>
      </c>
      <c r="V10" s="95" t="s">
        <v>27</v>
      </c>
      <c r="W10" s="8" t="s">
        <v>507</v>
      </c>
    </row>
    <row r="11" spans="1:23" s="93" customFormat="1" ht="15" customHeight="1" x14ac:dyDescent="0.25">
      <c r="A11" s="10">
        <v>23478</v>
      </c>
      <c r="B11" s="10">
        <v>2024</v>
      </c>
      <c r="C11" s="10">
        <v>2090</v>
      </c>
      <c r="D11" s="10"/>
      <c r="E11" s="10" t="s">
        <v>183</v>
      </c>
      <c r="F11" s="95" t="s">
        <v>498</v>
      </c>
      <c r="G11" s="95" t="s">
        <v>508</v>
      </c>
      <c r="H11" s="95"/>
      <c r="I11" s="95"/>
      <c r="J11" s="95" t="s">
        <v>19</v>
      </c>
      <c r="K11" s="95" t="s">
        <v>509</v>
      </c>
      <c r="L11" s="95" t="s">
        <v>16</v>
      </c>
      <c r="M11" s="95" t="s">
        <v>17</v>
      </c>
      <c r="N11" s="95" t="s">
        <v>18</v>
      </c>
      <c r="O11" s="95" t="s">
        <v>510</v>
      </c>
      <c r="P11" s="95" t="s">
        <v>439</v>
      </c>
      <c r="Q11" s="95"/>
      <c r="R11" s="95" t="s">
        <v>511</v>
      </c>
      <c r="S11" s="95" t="s">
        <v>512</v>
      </c>
      <c r="T11" s="95" t="s">
        <v>17</v>
      </c>
      <c r="U11" s="95" t="s">
        <v>513</v>
      </c>
      <c r="V11" s="95" t="s">
        <v>514</v>
      </c>
      <c r="W11" s="8" t="s">
        <v>515</v>
      </c>
    </row>
    <row r="12" spans="1:23" s="93" customFormat="1" ht="15" customHeight="1" x14ac:dyDescent="0.25">
      <c r="A12" s="10">
        <v>3495</v>
      </c>
      <c r="B12" s="10">
        <v>2024</v>
      </c>
      <c r="C12" s="10">
        <v>2090</v>
      </c>
      <c r="D12" s="10"/>
      <c r="E12" s="10" t="s">
        <v>183</v>
      </c>
      <c r="F12" s="95" t="s">
        <v>422</v>
      </c>
      <c r="G12" s="95" t="s">
        <v>516</v>
      </c>
      <c r="H12" s="95" t="s">
        <v>517</v>
      </c>
      <c r="I12" s="95" t="s">
        <v>424</v>
      </c>
      <c r="J12" s="95" t="s">
        <v>19</v>
      </c>
      <c r="K12" s="95" t="s">
        <v>424</v>
      </c>
      <c r="L12" s="95" t="s">
        <v>16</v>
      </c>
      <c r="M12" s="95" t="s">
        <v>17</v>
      </c>
      <c r="N12" s="95" t="s">
        <v>18</v>
      </c>
      <c r="O12" s="95" t="s">
        <v>269</v>
      </c>
      <c r="P12" s="95" t="s">
        <v>392</v>
      </c>
      <c r="Q12" s="95" t="s">
        <v>457</v>
      </c>
      <c r="R12" s="95" t="s">
        <v>518</v>
      </c>
      <c r="S12" s="95" t="s">
        <v>519</v>
      </c>
      <c r="T12" s="95" t="s">
        <v>16</v>
      </c>
      <c r="U12" s="95"/>
      <c r="V12" s="95" t="s">
        <v>425</v>
      </c>
      <c r="W12" s="8" t="s">
        <v>520</v>
      </c>
    </row>
    <row r="13" spans="1:23" s="93" customFormat="1" ht="15" customHeight="1" x14ac:dyDescent="0.25">
      <c r="A13" s="10">
        <v>3495</v>
      </c>
      <c r="B13" s="10">
        <v>2024</v>
      </c>
      <c r="C13" s="10">
        <v>2090</v>
      </c>
      <c r="D13" s="10"/>
      <c r="E13" s="10" t="s">
        <v>183</v>
      </c>
      <c r="F13" s="95" t="s">
        <v>422</v>
      </c>
      <c r="G13" s="95" t="s">
        <v>521</v>
      </c>
      <c r="H13" s="95" t="s">
        <v>522</v>
      </c>
      <c r="I13" s="95" t="s">
        <v>424</v>
      </c>
      <c r="J13" s="95" t="s">
        <v>500</v>
      </c>
      <c r="K13" s="95" t="s">
        <v>424</v>
      </c>
      <c r="L13" s="95" t="s">
        <v>16</v>
      </c>
      <c r="M13" s="95" t="s">
        <v>17</v>
      </c>
      <c r="N13" s="95" t="s">
        <v>484</v>
      </c>
      <c r="O13" s="95" t="s">
        <v>523</v>
      </c>
      <c r="P13" s="95" t="s">
        <v>524</v>
      </c>
      <c r="Q13" s="95" t="s">
        <v>525</v>
      </c>
      <c r="R13" s="95" t="s">
        <v>525</v>
      </c>
      <c r="S13" s="95" t="s">
        <v>519</v>
      </c>
      <c r="T13" s="95" t="s">
        <v>16</v>
      </c>
      <c r="U13" s="95"/>
      <c r="V13" s="95" t="s">
        <v>425</v>
      </c>
      <c r="W13" s="8" t="s">
        <v>526</v>
      </c>
    </row>
    <row r="14" spans="1:23" s="93" customFormat="1" ht="15" customHeight="1" x14ac:dyDescent="0.25">
      <c r="A14" s="10">
        <v>23478</v>
      </c>
      <c r="B14" s="10">
        <v>2024</v>
      </c>
      <c r="C14" s="10">
        <v>2090</v>
      </c>
      <c r="D14" s="10"/>
      <c r="E14" s="10" t="s">
        <v>183</v>
      </c>
      <c r="F14" s="95" t="s">
        <v>498</v>
      </c>
      <c r="G14" s="95" t="s">
        <v>527</v>
      </c>
      <c r="H14" s="95"/>
      <c r="I14" s="139" t="s">
        <v>528</v>
      </c>
      <c r="J14" s="95" t="s">
        <v>19</v>
      </c>
      <c r="K14" s="95" t="s">
        <v>529</v>
      </c>
      <c r="L14" s="95" t="s">
        <v>16</v>
      </c>
      <c r="M14" s="95" t="s">
        <v>17</v>
      </c>
      <c r="N14" s="95" t="s">
        <v>18</v>
      </c>
      <c r="O14" s="95" t="s">
        <v>268</v>
      </c>
      <c r="P14" s="95" t="s">
        <v>530</v>
      </c>
      <c r="Q14" s="95"/>
      <c r="R14" s="95" t="s">
        <v>531</v>
      </c>
      <c r="S14" s="95" t="s">
        <v>532</v>
      </c>
      <c r="T14" s="95" t="s">
        <v>17</v>
      </c>
      <c r="U14" s="95" t="s">
        <v>533</v>
      </c>
      <c r="V14" s="95" t="s">
        <v>27</v>
      </c>
      <c r="W14" s="8" t="s">
        <v>534</v>
      </c>
    </row>
    <row r="15" spans="1:23" s="93" customFormat="1" ht="15" customHeight="1" x14ac:dyDescent="0.25">
      <c r="A15" s="10">
        <v>23478</v>
      </c>
      <c r="B15" s="10">
        <v>2024</v>
      </c>
      <c r="C15" s="10">
        <v>2090</v>
      </c>
      <c r="D15" s="10"/>
      <c r="E15" s="10" t="s">
        <v>183</v>
      </c>
      <c r="F15" s="95" t="s">
        <v>498</v>
      </c>
      <c r="G15" s="95" t="s">
        <v>535</v>
      </c>
      <c r="H15" s="95" t="s">
        <v>536</v>
      </c>
      <c r="I15" s="95"/>
      <c r="J15" s="95" t="s">
        <v>20</v>
      </c>
      <c r="K15" s="95" t="s">
        <v>537</v>
      </c>
      <c r="L15" s="95" t="s">
        <v>16</v>
      </c>
      <c r="M15" s="95" t="s">
        <v>16</v>
      </c>
      <c r="N15" s="95" t="s">
        <v>538</v>
      </c>
      <c r="O15" s="95" t="s">
        <v>539</v>
      </c>
      <c r="P15" s="95" t="s">
        <v>540</v>
      </c>
      <c r="Q15" s="95" t="s">
        <v>541</v>
      </c>
      <c r="R15" s="95" t="s">
        <v>542</v>
      </c>
      <c r="S15" s="95" t="s">
        <v>543</v>
      </c>
      <c r="T15" s="95" t="s">
        <v>16</v>
      </c>
      <c r="U15" s="95" t="s">
        <v>544</v>
      </c>
      <c r="V15" s="95" t="s">
        <v>514</v>
      </c>
      <c r="W15" s="8" t="s">
        <v>545</v>
      </c>
    </row>
    <row r="16" spans="1:23" s="93" customFormat="1" ht="15" customHeight="1" x14ac:dyDescent="0.25">
      <c r="A16" s="10">
        <v>35671</v>
      </c>
      <c r="B16" s="10">
        <v>2024</v>
      </c>
      <c r="C16" s="10">
        <v>2090</v>
      </c>
      <c r="D16" s="10"/>
      <c r="E16" s="10" t="s">
        <v>183</v>
      </c>
      <c r="F16" s="95" t="s">
        <v>427</v>
      </c>
      <c r="G16" s="95" t="s">
        <v>546</v>
      </c>
      <c r="H16" s="95"/>
      <c r="I16" s="95" t="s">
        <v>547</v>
      </c>
      <c r="J16" s="95"/>
      <c r="K16" s="95" t="s">
        <v>548</v>
      </c>
      <c r="L16" s="95" t="s">
        <v>16</v>
      </c>
      <c r="M16" s="95" t="s">
        <v>17</v>
      </c>
      <c r="N16" s="95" t="s">
        <v>538</v>
      </c>
      <c r="O16" s="95" t="s">
        <v>549</v>
      </c>
      <c r="P16" s="95" t="s">
        <v>550</v>
      </c>
      <c r="Q16" s="95"/>
      <c r="R16" s="95" t="s">
        <v>551</v>
      </c>
      <c r="S16" s="95"/>
      <c r="T16" s="95" t="s">
        <v>17</v>
      </c>
      <c r="U16" s="95"/>
      <c r="V16" s="95" t="s">
        <v>27</v>
      </c>
      <c r="W16" s="8" t="s">
        <v>552</v>
      </c>
    </row>
    <row r="17" spans="1:23" s="93" customFormat="1" ht="15" customHeight="1" x14ac:dyDescent="0.25">
      <c r="A17" s="10">
        <v>17997</v>
      </c>
      <c r="B17" s="10">
        <v>2024</v>
      </c>
      <c r="C17" s="10">
        <v>2090</v>
      </c>
      <c r="D17" s="10"/>
      <c r="E17" s="10" t="s">
        <v>183</v>
      </c>
      <c r="F17" s="95" t="s">
        <v>434</v>
      </c>
      <c r="G17" s="95" t="s">
        <v>553</v>
      </c>
      <c r="H17" s="95"/>
      <c r="I17" s="95"/>
      <c r="J17" s="95"/>
      <c r="K17" s="95" t="s">
        <v>554</v>
      </c>
      <c r="L17" s="95" t="s">
        <v>16</v>
      </c>
      <c r="M17" s="95" t="s">
        <v>17</v>
      </c>
      <c r="N17" s="95" t="s">
        <v>555</v>
      </c>
      <c r="O17" s="95" t="s">
        <v>556</v>
      </c>
      <c r="P17" s="95" t="s">
        <v>530</v>
      </c>
      <c r="Q17" s="95"/>
      <c r="R17" s="95" t="s">
        <v>557</v>
      </c>
      <c r="S17" s="95" t="s">
        <v>558</v>
      </c>
      <c r="T17" s="95" t="s">
        <v>17</v>
      </c>
      <c r="U17" s="95"/>
      <c r="V17" s="95" t="s">
        <v>441</v>
      </c>
      <c r="W17" s="8" t="s">
        <v>559</v>
      </c>
    </row>
    <row r="18" spans="1:23" s="93" customFormat="1" ht="15" customHeight="1" x14ac:dyDescent="0.25">
      <c r="A18" s="10"/>
      <c r="B18" s="10"/>
      <c r="C18" s="10"/>
      <c r="D18" s="10"/>
      <c r="E18" s="10"/>
      <c r="F18" s="95"/>
      <c r="G18" s="95"/>
      <c r="H18" s="95"/>
      <c r="I18" s="95"/>
      <c r="J18" s="95"/>
      <c r="K18" s="95"/>
      <c r="L18" s="95"/>
      <c r="M18" s="95"/>
      <c r="N18" s="95"/>
      <c r="O18" s="95"/>
      <c r="P18" s="95"/>
      <c r="Q18" s="95"/>
      <c r="R18" s="95"/>
      <c r="S18" s="95"/>
      <c r="T18" s="95"/>
      <c r="U18" s="95"/>
      <c r="V18" s="95"/>
      <c r="W18" s="95"/>
    </row>
    <row r="19" spans="1:23" s="93" customFormat="1" ht="15" customHeight="1" x14ac:dyDescent="0.25">
      <c r="A19" s="10"/>
      <c r="B19" s="10"/>
      <c r="C19" s="10"/>
      <c r="D19" s="10"/>
      <c r="E19" s="10"/>
      <c r="F19" s="95"/>
      <c r="G19" s="95"/>
      <c r="H19" s="95"/>
      <c r="I19" s="95"/>
      <c r="J19" s="95"/>
      <c r="K19" s="95"/>
      <c r="L19" s="95"/>
      <c r="M19" s="95"/>
      <c r="N19" s="95"/>
      <c r="O19" s="95"/>
      <c r="P19" s="95"/>
      <c r="Q19" s="95"/>
      <c r="R19" s="95"/>
      <c r="S19" s="95"/>
      <c r="T19" s="95"/>
      <c r="U19" s="95"/>
      <c r="V19" s="95"/>
      <c r="W19" s="95"/>
    </row>
    <row r="20" spans="1:23" s="93" customFormat="1" ht="15" customHeight="1" x14ac:dyDescent="0.25">
      <c r="A20" s="10"/>
      <c r="B20" s="10"/>
      <c r="C20" s="10"/>
      <c r="D20" s="10"/>
      <c r="E20" s="10"/>
      <c r="F20" s="95"/>
      <c r="G20" s="95"/>
      <c r="H20" s="95"/>
      <c r="I20" s="95"/>
      <c r="J20" s="95"/>
      <c r="K20" s="95"/>
      <c r="L20" s="95"/>
      <c r="M20" s="95"/>
      <c r="N20" s="95"/>
      <c r="O20" s="95"/>
      <c r="P20" s="95"/>
      <c r="Q20" s="95"/>
      <c r="R20" s="95"/>
      <c r="S20" s="95"/>
      <c r="T20" s="95"/>
      <c r="U20" s="95"/>
      <c r="V20" s="95"/>
      <c r="W20" s="95"/>
    </row>
    <row r="21" spans="1:23" ht="15" customHeight="1" x14ac:dyDescent="0.25">
      <c r="A21" s="10"/>
      <c r="B21" s="10"/>
      <c r="C21" s="10"/>
      <c r="D21" s="10"/>
      <c r="E21" s="10"/>
      <c r="F21" s="3"/>
      <c r="G21" s="3"/>
      <c r="H21" s="3"/>
      <c r="I21" s="3"/>
      <c r="J21" s="3"/>
      <c r="K21" s="3"/>
      <c r="L21" s="3"/>
      <c r="M21" s="3"/>
      <c r="N21" s="3"/>
      <c r="O21" s="3"/>
      <c r="P21" s="3"/>
      <c r="Q21" s="3"/>
      <c r="R21" s="3"/>
      <c r="S21" s="3"/>
      <c r="T21" s="3"/>
      <c r="U21" s="3"/>
      <c r="V21" s="3"/>
      <c r="W21" s="3"/>
    </row>
    <row r="24" spans="1:23" x14ac:dyDescent="0.25">
      <c r="A24" s="204" t="s">
        <v>72</v>
      </c>
      <c r="B24" s="204"/>
      <c r="C24" s="204"/>
      <c r="D24" s="204"/>
      <c r="E24" s="204"/>
      <c r="F24" s="204"/>
      <c r="G24" s="14">
        <f>COUNTA(A2:A21)</f>
        <v>16</v>
      </c>
      <c r="H24" s="32" t="s">
        <v>151</v>
      </c>
    </row>
    <row r="25" spans="1:23" x14ac:dyDescent="0.25">
      <c r="F25" s="13" t="s">
        <v>133</v>
      </c>
      <c r="G25" s="40">
        <f>COUNTIF(E2:E21,"I")</f>
        <v>14</v>
      </c>
      <c r="H25">
        <f>SUM(C2:C23)</f>
        <v>29260</v>
      </c>
    </row>
    <row r="26" spans="1:23" x14ac:dyDescent="0.25">
      <c r="F26" s="13" t="s">
        <v>134</v>
      </c>
      <c r="G26" s="40">
        <f>COUNTIF(E2:E21,"C")</f>
        <v>2</v>
      </c>
      <c r="H26">
        <f>SUM(D2:D23)</f>
        <v>6600</v>
      </c>
    </row>
    <row r="27" spans="1:23" x14ac:dyDescent="0.25">
      <c r="G27">
        <f>SUM(G25:G26)</f>
        <v>16</v>
      </c>
      <c r="H27">
        <f>SUM(H25:H26)</f>
        <v>35860</v>
      </c>
    </row>
  </sheetData>
  <mergeCells count="1">
    <mergeCell ref="A24:F24"/>
  </mergeCells>
  <dataValidations count="1">
    <dataValidation type="list" allowBlank="1" showInputMessage="1" showErrorMessage="1" sqref="E2:E21" xr:uid="{E0C337A1-C683-4F71-8E45-523195A79850}">
      <formula1>"I,C,IC"</formula1>
    </dataValidation>
  </dataValidations>
  <hyperlinks>
    <hyperlink ref="W2" r:id="rId1" xr:uid="{A6390425-2826-431F-A870-D8B6CED82F12}"/>
    <hyperlink ref="W3" r:id="rId2" xr:uid="{D867EAFA-A78F-4AAA-8FBC-FD80D30CDB65}"/>
    <hyperlink ref="W4" r:id="rId3" xr:uid="{01CD7F55-C643-4C05-855A-D9E3B416BE64}"/>
    <hyperlink ref="W6" r:id="rId4" xr:uid="{F174CAA8-DE4D-49CE-B5D8-F5E9BF32DB75}"/>
    <hyperlink ref="W7" r:id="rId5" xr:uid="{42330294-C2BD-428B-BA40-A3D3F4A1DC2E}"/>
    <hyperlink ref="W8" r:id="rId6" xr:uid="{CF4DC794-19E4-4D58-AB93-1077623C8BF7}"/>
    <hyperlink ref="W9" r:id="rId7" xr:uid="{D59D3970-228F-4A9B-BE5C-4AECDCBEBBCB}"/>
    <hyperlink ref="W10" r:id="rId8" xr:uid="{980B178A-10D0-4A47-8D45-BBCD66F4AD48}"/>
    <hyperlink ref="W11" r:id="rId9" xr:uid="{8DEE0982-35F2-4B27-9068-9929325DC3F4}"/>
    <hyperlink ref="W12" r:id="rId10" xr:uid="{854A454A-5DA2-4F9E-9226-6038FC0F6F00}"/>
    <hyperlink ref="W13" r:id="rId11" xr:uid="{4AD7850F-289C-4846-9166-D27B7EB61BE2}"/>
    <hyperlink ref="W14" r:id="rId12" xr:uid="{9878D153-0DBB-423D-9920-D246CEABB575}"/>
    <hyperlink ref="W15" r:id="rId13" xr:uid="{5D897A6A-E37E-418F-BE26-E38A689E81BA}"/>
    <hyperlink ref="W16" r:id="rId14" xr:uid="{7C4353B7-DCF9-4852-9C6B-EC2EF43D417D}"/>
    <hyperlink ref="W17" r:id="rId15" xr:uid="{B3CC636A-4E40-4F67-B51B-16A07D621835}"/>
  </hyperlinks>
  <pageMargins left="0.7" right="0.7" top="0.75" bottom="0.75" header="0.3" footer="0.3"/>
  <drawing r:id="rId16"/>
  <tableParts count="1">
    <tablePart r:id="rId17"/>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4"/>
  <sheetViews>
    <sheetView workbookViewId="0"/>
  </sheetViews>
  <sheetFormatPr baseColWidth="10" defaultRowHeight="15" x14ac:dyDescent="0.25"/>
  <cols>
    <col min="6" max="6" width="42.140625" customWidth="1"/>
    <col min="7" max="7" width="67.85546875" customWidth="1"/>
    <col min="9" max="9" width="74.140625" customWidth="1"/>
    <col min="10" max="10" width="28.85546875" customWidth="1"/>
    <col min="11" max="11" width="21.28515625" customWidth="1"/>
    <col min="12" max="12" width="19.28515625" customWidth="1"/>
    <col min="13" max="13" width="14.140625" customWidth="1"/>
    <col min="14" max="14" width="21.5703125" customWidth="1"/>
    <col min="15" max="15" width="28" customWidth="1"/>
    <col min="16" max="16" width="25.85546875" customWidth="1"/>
    <col min="17" max="17" width="18.85546875" customWidth="1"/>
    <col min="19" max="19" width="16.7109375" bestFit="1" customWidth="1"/>
    <col min="22" max="22" width="16.7109375" customWidth="1"/>
    <col min="23" max="23" width="10.42578125" customWidth="1"/>
    <col min="24" max="24" width="11.85546875" customWidth="1"/>
    <col min="25" max="25" width="16.7109375" customWidth="1"/>
    <col min="26" max="26" width="22.85546875" customWidth="1"/>
    <col min="27" max="27" width="42.85546875" customWidth="1"/>
    <col min="28" max="28" width="123" customWidth="1"/>
  </cols>
  <sheetData>
    <row r="1" spans="1:28" ht="30" x14ac:dyDescent="0.25">
      <c r="A1" s="2" t="s">
        <v>178</v>
      </c>
      <c r="B1" s="5" t="s">
        <v>0</v>
      </c>
      <c r="C1" s="62" t="s">
        <v>152</v>
      </c>
      <c r="D1" s="61" t="s">
        <v>153</v>
      </c>
      <c r="E1" s="60" t="s">
        <v>182</v>
      </c>
      <c r="F1" s="6" t="s">
        <v>1</v>
      </c>
      <c r="G1" s="6" t="s">
        <v>9</v>
      </c>
      <c r="H1" s="6" t="s">
        <v>10</v>
      </c>
      <c r="I1" s="6" t="s">
        <v>5</v>
      </c>
      <c r="J1" s="6" t="s">
        <v>51</v>
      </c>
      <c r="K1" s="6" t="s">
        <v>21</v>
      </c>
      <c r="L1" s="6" t="s">
        <v>22</v>
      </c>
      <c r="M1" s="6" t="s">
        <v>23</v>
      </c>
      <c r="N1" s="6" t="s">
        <v>52</v>
      </c>
      <c r="O1" s="6" t="s">
        <v>11</v>
      </c>
      <c r="P1" s="6" t="s">
        <v>24</v>
      </c>
      <c r="Q1" s="6" t="s">
        <v>53</v>
      </c>
      <c r="R1" s="4" t="s">
        <v>15</v>
      </c>
      <c r="S1" s="6" t="s">
        <v>54</v>
      </c>
      <c r="T1" s="6" t="s">
        <v>55</v>
      </c>
      <c r="U1" s="6" t="s">
        <v>56</v>
      </c>
      <c r="V1" s="6" t="s">
        <v>57</v>
      </c>
      <c r="W1" s="6" t="s">
        <v>58</v>
      </c>
      <c r="X1" s="6" t="s">
        <v>25</v>
      </c>
      <c r="Y1" s="6" t="s">
        <v>6</v>
      </c>
      <c r="Z1" s="6" t="s">
        <v>59</v>
      </c>
      <c r="AA1" s="19" t="s">
        <v>7</v>
      </c>
      <c r="AB1" s="19" t="s">
        <v>8</v>
      </c>
    </row>
    <row r="2" spans="1:28" ht="15" customHeight="1" x14ac:dyDescent="0.25">
      <c r="A2" s="10">
        <v>24539</v>
      </c>
      <c r="B2" s="10">
        <v>2024</v>
      </c>
      <c r="C2" s="10"/>
      <c r="D2" s="22">
        <v>6600</v>
      </c>
      <c r="E2" s="39" t="s">
        <v>184</v>
      </c>
      <c r="F2" s="139" t="s">
        <v>461</v>
      </c>
      <c r="G2" s="3" t="s">
        <v>560</v>
      </c>
      <c r="H2" s="3"/>
      <c r="I2" s="139" t="s">
        <v>561</v>
      </c>
      <c r="J2" s="3" t="s">
        <v>562</v>
      </c>
      <c r="K2" s="3" t="s">
        <v>563</v>
      </c>
      <c r="L2" s="3" t="s">
        <v>28</v>
      </c>
      <c r="M2" s="3" t="s">
        <v>17</v>
      </c>
      <c r="N2" s="3" t="s">
        <v>564</v>
      </c>
      <c r="O2" s="3" t="s">
        <v>26</v>
      </c>
      <c r="P2" s="3"/>
      <c r="Q2" s="3" t="s">
        <v>565</v>
      </c>
      <c r="R2" s="3" t="s">
        <v>18</v>
      </c>
      <c r="S2" s="3" t="s">
        <v>566</v>
      </c>
      <c r="T2" s="3" t="s">
        <v>271</v>
      </c>
      <c r="U2" s="3" t="s">
        <v>270</v>
      </c>
      <c r="V2" s="3"/>
      <c r="W2" s="3"/>
      <c r="X2" s="3" t="s">
        <v>29</v>
      </c>
      <c r="Y2" s="3"/>
      <c r="Z2" s="3"/>
      <c r="AA2" s="3" t="s">
        <v>466</v>
      </c>
      <c r="AB2" s="8" t="s">
        <v>567</v>
      </c>
    </row>
    <row r="3" spans="1:28" ht="15" customHeight="1" x14ac:dyDescent="0.25">
      <c r="A3" s="10">
        <v>3495</v>
      </c>
      <c r="B3" s="10">
        <v>2024</v>
      </c>
      <c r="C3" s="10">
        <v>4400</v>
      </c>
      <c r="D3" s="22"/>
      <c r="E3" s="39" t="s">
        <v>183</v>
      </c>
      <c r="F3" s="3" t="s">
        <v>422</v>
      </c>
      <c r="G3" s="3" t="s">
        <v>568</v>
      </c>
      <c r="H3" s="3" t="s">
        <v>424</v>
      </c>
      <c r="I3" s="139" t="s">
        <v>569</v>
      </c>
      <c r="J3" s="11" t="s">
        <v>570</v>
      </c>
      <c r="K3" s="3" t="s">
        <v>571</v>
      </c>
      <c r="L3" s="3" t="s">
        <v>28</v>
      </c>
      <c r="M3" s="3" t="s">
        <v>17</v>
      </c>
      <c r="N3" s="3" t="s">
        <v>572</v>
      </c>
      <c r="O3" s="3" t="s">
        <v>26</v>
      </c>
      <c r="P3" s="3" t="s">
        <v>573</v>
      </c>
      <c r="Q3" s="11" t="s">
        <v>574</v>
      </c>
      <c r="R3" s="3" t="s">
        <v>18</v>
      </c>
      <c r="S3" s="12" t="s">
        <v>525</v>
      </c>
      <c r="T3" s="3" t="s">
        <v>575</v>
      </c>
      <c r="U3" s="3" t="s">
        <v>576</v>
      </c>
      <c r="V3" s="3"/>
      <c r="W3" s="3"/>
      <c r="X3" s="3" t="s">
        <v>29</v>
      </c>
      <c r="Y3" s="3"/>
      <c r="Z3" s="3"/>
      <c r="AA3" s="20" t="s">
        <v>27</v>
      </c>
      <c r="AB3" s="138" t="s">
        <v>577</v>
      </c>
    </row>
    <row r="4" spans="1:28" ht="15" customHeight="1" x14ac:dyDescent="0.25">
      <c r="A4" s="10">
        <v>3495</v>
      </c>
      <c r="B4" s="10">
        <v>2024</v>
      </c>
      <c r="C4" s="10"/>
      <c r="D4" s="22">
        <v>6600</v>
      </c>
      <c r="E4" s="39" t="s">
        <v>184</v>
      </c>
      <c r="F4" s="3" t="s">
        <v>422</v>
      </c>
      <c r="G4" s="3" t="s">
        <v>560</v>
      </c>
      <c r="H4" s="3" t="s">
        <v>578</v>
      </c>
      <c r="I4" s="139" t="s">
        <v>579</v>
      </c>
      <c r="J4" s="11" t="s">
        <v>562</v>
      </c>
      <c r="K4" s="3" t="s">
        <v>563</v>
      </c>
      <c r="L4" s="3" t="s">
        <v>28</v>
      </c>
      <c r="M4" s="3" t="s">
        <v>17</v>
      </c>
      <c r="N4" s="3" t="s">
        <v>564</v>
      </c>
      <c r="O4" s="3" t="s">
        <v>26</v>
      </c>
      <c r="P4" s="3" t="s">
        <v>573</v>
      </c>
      <c r="Q4" s="3" t="s">
        <v>580</v>
      </c>
      <c r="R4" s="3" t="s">
        <v>484</v>
      </c>
      <c r="S4" s="3" t="s">
        <v>566</v>
      </c>
      <c r="T4" s="3" t="s">
        <v>271</v>
      </c>
      <c r="U4" s="3" t="s">
        <v>581</v>
      </c>
      <c r="V4" s="3"/>
      <c r="W4" s="3"/>
      <c r="X4" s="3" t="s">
        <v>29</v>
      </c>
      <c r="Y4" s="3"/>
      <c r="Z4" s="3" t="s">
        <v>582</v>
      </c>
      <c r="AA4" s="20" t="s">
        <v>425</v>
      </c>
      <c r="AB4" s="138" t="s">
        <v>583</v>
      </c>
    </row>
    <row r="5" spans="1:28" ht="15" customHeight="1" x14ac:dyDescent="0.25">
      <c r="A5" s="10"/>
      <c r="B5" s="10"/>
      <c r="C5" s="10"/>
      <c r="D5" s="10"/>
      <c r="E5" s="39"/>
      <c r="F5" s="3"/>
      <c r="G5" s="3"/>
      <c r="H5" s="3"/>
      <c r="I5" s="3"/>
      <c r="J5" s="11"/>
      <c r="K5" s="3"/>
      <c r="L5" s="3"/>
      <c r="M5" s="3"/>
      <c r="N5" s="3"/>
      <c r="O5" s="3"/>
      <c r="P5" s="3"/>
      <c r="Q5" s="3"/>
      <c r="R5" s="3"/>
      <c r="S5" s="3"/>
      <c r="T5" s="3"/>
      <c r="U5" s="3"/>
      <c r="V5" s="3"/>
      <c r="W5" s="3"/>
      <c r="X5" s="3"/>
      <c r="Y5" s="3"/>
      <c r="Z5" s="3"/>
      <c r="AA5" s="20"/>
      <c r="AB5" s="20"/>
    </row>
    <row r="19" spans="1:8" x14ac:dyDescent="0.25">
      <c r="A19" s="204" t="s">
        <v>73</v>
      </c>
      <c r="B19" s="204"/>
      <c r="C19" s="204"/>
      <c r="D19" s="204"/>
      <c r="E19" s="204"/>
      <c r="F19" s="204"/>
      <c r="G19" s="14">
        <f>COUNTA(A2:A16)</f>
        <v>3</v>
      </c>
      <c r="H19" s="32" t="s">
        <v>151</v>
      </c>
    </row>
    <row r="20" spans="1:8" x14ac:dyDescent="0.25">
      <c r="F20" s="13" t="s">
        <v>135</v>
      </c>
      <c r="G20" s="40">
        <f>COUNTIF(E2:E18,"I")</f>
        <v>1</v>
      </c>
      <c r="H20">
        <f>SUM(C2:C18)</f>
        <v>4400</v>
      </c>
    </row>
    <row r="21" spans="1:8" x14ac:dyDescent="0.25">
      <c r="F21" s="13" t="s">
        <v>134</v>
      </c>
      <c r="G21" s="40">
        <f>COUNTIF(E2:E18,"C")</f>
        <v>2</v>
      </c>
      <c r="H21">
        <f>SUM(D2:D18)</f>
        <v>13200</v>
      </c>
    </row>
    <row r="22" spans="1:8" x14ac:dyDescent="0.25">
      <c r="H22">
        <f>SUM(H20:H21)</f>
        <v>17600</v>
      </c>
    </row>
    <row r="24" spans="1:8" x14ac:dyDescent="0.25">
      <c r="F24" s="13" t="s">
        <v>403</v>
      </c>
    </row>
  </sheetData>
  <mergeCells count="1">
    <mergeCell ref="A19:F19"/>
  </mergeCells>
  <dataValidations count="1">
    <dataValidation type="list" allowBlank="1" showInputMessage="1" showErrorMessage="1" sqref="E2:E5" xr:uid="{621902E7-646D-4772-8A9B-E07050CD6AD2}">
      <formula1>"I,C,IC"</formula1>
    </dataValidation>
  </dataValidations>
  <hyperlinks>
    <hyperlink ref="AB2" r:id="rId1" xr:uid="{69EF66B4-47A5-452A-A3EA-9B435A600F13}"/>
    <hyperlink ref="AB3" r:id="rId2" xr:uid="{2CEB8977-7F08-4404-94C1-F22BD98B3123}"/>
    <hyperlink ref="AB4" r:id="rId3" xr:uid="{88026854-4878-48C8-BDC4-E1A19F26DAA2}"/>
  </hyperlinks>
  <pageMargins left="0.7" right="0.7" top="0.75" bottom="0.75" header="0.3" footer="0.3"/>
  <drawing r:id="rId4"/>
  <tableParts count="1">
    <tablePart r:id="rId5"/>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9:H22"/>
  <sheetViews>
    <sheetView topLeftCell="A10" workbookViewId="0"/>
  </sheetViews>
  <sheetFormatPr baseColWidth="10" defaultRowHeight="15" x14ac:dyDescent="0.25"/>
  <sheetData>
    <row r="19" spans="1:8" ht="14.45" customHeight="1" x14ac:dyDescent="0.25">
      <c r="A19" s="203" t="s">
        <v>74</v>
      </c>
      <c r="B19" s="203"/>
      <c r="C19" s="203"/>
      <c r="D19" s="203"/>
      <c r="E19" s="203"/>
      <c r="F19" s="203"/>
      <c r="G19" s="14">
        <f>COUNTA(A2:A16)</f>
        <v>0</v>
      </c>
      <c r="H19" s="32" t="s">
        <v>151</v>
      </c>
    </row>
    <row r="20" spans="1:8" x14ac:dyDescent="0.25">
      <c r="F20" s="13" t="s">
        <v>135</v>
      </c>
      <c r="G20" s="40">
        <f>COUNTIF(E2:E18,"I")</f>
        <v>0</v>
      </c>
      <c r="H20">
        <f>SUM(C2:C18)</f>
        <v>0</v>
      </c>
    </row>
    <row r="21" spans="1:8" x14ac:dyDescent="0.25">
      <c r="F21" s="13" t="s">
        <v>134</v>
      </c>
      <c r="G21" s="40">
        <f>COUNTIF(E2:E18,"C")</f>
        <v>0</v>
      </c>
      <c r="H21">
        <f>SUM(D2:D18)</f>
        <v>0</v>
      </c>
    </row>
    <row r="22" spans="1:8" x14ac:dyDescent="0.25">
      <c r="H22">
        <f>SUM(H20:H21)</f>
        <v>0</v>
      </c>
    </row>
  </sheetData>
  <mergeCells count="1">
    <mergeCell ref="A19:F1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2"/>
  <sheetViews>
    <sheetView workbookViewId="0"/>
  </sheetViews>
  <sheetFormatPr baseColWidth="10" defaultRowHeight="15" x14ac:dyDescent="0.25"/>
  <cols>
    <col min="1" max="1" width="20.5703125" customWidth="1"/>
    <col min="3" max="5" width="12" customWidth="1"/>
    <col min="6" max="6" width="16.7109375" customWidth="1"/>
    <col min="7" max="7" width="15.7109375" customWidth="1"/>
    <col min="8" max="8" width="22.5703125" customWidth="1"/>
    <col min="9" max="9" width="17.85546875" customWidth="1"/>
    <col min="10" max="10" width="20.42578125" customWidth="1"/>
    <col min="11" max="11" width="12.140625" customWidth="1"/>
    <col min="12" max="12" width="15.140625" customWidth="1"/>
    <col min="13" max="13" width="22.140625" customWidth="1"/>
    <col min="14" max="14" width="18.5703125" customWidth="1"/>
    <col min="15" max="15" width="20.28515625" customWidth="1"/>
    <col min="16" max="16" width="18.5703125" customWidth="1"/>
    <col min="17" max="17" width="20" customWidth="1"/>
    <col min="18" max="18" width="21" customWidth="1"/>
    <col min="19" max="19" width="14.140625" customWidth="1"/>
    <col min="20" max="20" width="18.7109375" customWidth="1"/>
    <col min="22" max="22" width="12" customWidth="1"/>
    <col min="23" max="23" width="16.140625" customWidth="1"/>
    <col min="24" max="24" width="21.7109375" customWidth="1"/>
    <col min="25" max="25" width="121.42578125" customWidth="1"/>
  </cols>
  <sheetData>
    <row r="1" spans="1:25" ht="30" x14ac:dyDescent="0.25">
      <c r="A1" s="2" t="s">
        <v>233</v>
      </c>
      <c r="B1" s="2" t="s">
        <v>0</v>
      </c>
      <c r="C1" s="62" t="s">
        <v>152</v>
      </c>
      <c r="D1" s="61" t="s">
        <v>153</v>
      </c>
      <c r="E1" s="60" t="s">
        <v>182</v>
      </c>
      <c r="F1" s="4" t="s">
        <v>1</v>
      </c>
      <c r="G1" s="4" t="s">
        <v>237</v>
      </c>
      <c r="H1" s="2" t="s">
        <v>238</v>
      </c>
      <c r="I1" s="4" t="s">
        <v>239</v>
      </c>
      <c r="J1" s="4" t="s">
        <v>240</v>
      </c>
      <c r="K1" s="4" t="s">
        <v>5</v>
      </c>
      <c r="L1" s="4" t="s">
        <v>241</v>
      </c>
      <c r="M1" s="4" t="s">
        <v>242</v>
      </c>
      <c r="N1" s="2" t="s">
        <v>243</v>
      </c>
      <c r="O1" s="2" t="s">
        <v>244</v>
      </c>
      <c r="P1" s="4" t="s">
        <v>245</v>
      </c>
      <c r="Q1" s="4" t="s">
        <v>246</v>
      </c>
      <c r="R1" s="4" t="s">
        <v>247</v>
      </c>
      <c r="S1" s="4" t="s">
        <v>198</v>
      </c>
      <c r="T1" s="4" t="s">
        <v>248</v>
      </c>
      <c r="U1" s="4" t="s">
        <v>22</v>
      </c>
      <c r="V1" s="2" t="s">
        <v>249</v>
      </c>
      <c r="W1" s="4" t="s">
        <v>6</v>
      </c>
      <c r="X1" s="4" t="s">
        <v>7</v>
      </c>
      <c r="Y1" s="4" t="s">
        <v>8</v>
      </c>
    </row>
    <row r="2" spans="1:25" x14ac:dyDescent="0.25">
      <c r="A2" s="10"/>
      <c r="B2" s="10"/>
      <c r="C2" s="1"/>
      <c r="D2" s="1"/>
      <c r="E2" s="39"/>
      <c r="F2" s="3"/>
      <c r="G2" s="3"/>
      <c r="H2" s="1"/>
      <c r="I2" s="3"/>
      <c r="J2" s="3"/>
      <c r="K2" s="3"/>
      <c r="L2" s="3"/>
      <c r="M2" s="3"/>
      <c r="N2" s="10"/>
      <c r="O2" s="1"/>
      <c r="P2" s="3"/>
      <c r="Q2" s="11"/>
      <c r="R2" s="11"/>
      <c r="S2" s="3"/>
      <c r="T2" s="3"/>
      <c r="U2" s="3"/>
      <c r="V2" s="75"/>
      <c r="W2" s="3"/>
      <c r="X2" s="3"/>
      <c r="Y2" s="3"/>
    </row>
    <row r="3" spans="1:25" x14ac:dyDescent="0.25">
      <c r="A3" s="10"/>
      <c r="B3" s="10"/>
      <c r="C3" s="1"/>
      <c r="D3" s="1"/>
      <c r="E3" s="39"/>
      <c r="F3" s="3"/>
      <c r="G3" s="3"/>
      <c r="H3" s="1"/>
      <c r="I3" s="3"/>
      <c r="J3" s="3"/>
      <c r="K3" s="3"/>
      <c r="L3" s="3"/>
      <c r="M3" s="3"/>
      <c r="N3" s="10"/>
      <c r="O3" s="1"/>
      <c r="P3" s="3"/>
      <c r="Q3" s="11"/>
      <c r="R3" s="11"/>
      <c r="S3" s="3"/>
      <c r="T3" s="3"/>
      <c r="U3" s="3"/>
      <c r="V3" s="75"/>
      <c r="W3" s="3"/>
      <c r="X3" s="3"/>
      <c r="Y3" s="3"/>
    </row>
    <row r="4" spans="1:25" x14ac:dyDescent="0.25">
      <c r="A4" s="10"/>
      <c r="B4" s="10"/>
      <c r="C4" s="1"/>
      <c r="D4" s="1"/>
      <c r="E4" s="39"/>
      <c r="F4" s="3"/>
      <c r="G4" s="3"/>
      <c r="H4" s="1"/>
      <c r="I4" s="3"/>
      <c r="J4" s="3"/>
      <c r="K4" s="3"/>
      <c r="L4" s="3"/>
      <c r="M4" s="3"/>
      <c r="N4" s="10"/>
      <c r="O4" s="1"/>
      <c r="P4" s="3"/>
      <c r="Q4" s="11"/>
      <c r="R4" s="11"/>
      <c r="S4" s="3"/>
      <c r="T4" s="3"/>
      <c r="U4" s="3"/>
      <c r="V4" s="75"/>
      <c r="W4" s="3"/>
      <c r="X4" s="3"/>
      <c r="Y4" s="3"/>
    </row>
    <row r="19" spans="1:8" ht="14.45" customHeight="1" x14ac:dyDescent="0.25">
      <c r="A19" s="203" t="s">
        <v>75</v>
      </c>
      <c r="B19" s="203"/>
      <c r="C19" s="203"/>
      <c r="D19" s="203"/>
      <c r="E19" s="203"/>
      <c r="F19" s="203"/>
      <c r="G19" s="14">
        <f>COUNTA(A2:A16)</f>
        <v>0</v>
      </c>
      <c r="H19" s="32" t="s">
        <v>151</v>
      </c>
    </row>
    <row r="20" spans="1:8" x14ac:dyDescent="0.25">
      <c r="F20" s="13" t="s">
        <v>135</v>
      </c>
      <c r="G20" s="40">
        <f>COUNTIF(E2:E18,"I")</f>
        <v>0</v>
      </c>
      <c r="H20">
        <f>SUM(C2:C18)</f>
        <v>0</v>
      </c>
    </row>
    <row r="21" spans="1:8" x14ac:dyDescent="0.25">
      <c r="F21" s="13" t="s">
        <v>134</v>
      </c>
      <c r="G21" s="40">
        <f>COUNTIF(E2:E18,"C")</f>
        <v>0</v>
      </c>
      <c r="H21">
        <f>SUM(D2:D18)</f>
        <v>0</v>
      </c>
    </row>
    <row r="22" spans="1:8" x14ac:dyDescent="0.25">
      <c r="H22">
        <f>SUM(H20:H21)</f>
        <v>0</v>
      </c>
    </row>
  </sheetData>
  <mergeCells count="1">
    <mergeCell ref="A19:F19"/>
  </mergeCells>
  <dataValidations count="1">
    <dataValidation type="list" allowBlank="1" showInputMessage="1" showErrorMessage="1" sqref="E2:E4" xr:uid="{0F2934BF-F297-4709-B8F9-CC280D00C38F}">
      <formula1>"I,C,IC"</formula1>
    </dataValidation>
  </dataValidation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6"/>
  <sheetViews>
    <sheetView topLeftCell="A25" workbookViewId="0"/>
  </sheetViews>
  <sheetFormatPr baseColWidth="10" defaultRowHeight="15" x14ac:dyDescent="0.25"/>
  <cols>
    <col min="6" max="6" width="40" customWidth="1"/>
    <col min="7" max="7" width="62.42578125" customWidth="1"/>
    <col min="8" max="8" width="168.7109375" bestFit="1" customWidth="1"/>
    <col min="9" max="9" width="58.7109375" customWidth="1"/>
    <col min="10" max="10" width="14.85546875" customWidth="1"/>
    <col min="11" max="11" width="53.28515625" customWidth="1"/>
    <col min="12" max="12" width="19.28515625" customWidth="1"/>
    <col min="13" max="13" width="12.7109375" customWidth="1"/>
    <col min="14" max="14" width="23.85546875" customWidth="1"/>
    <col min="15" max="15" width="36.140625" customWidth="1"/>
    <col min="16" max="16" width="9.28515625" customWidth="1"/>
    <col min="18" max="18" width="16.140625" customWidth="1"/>
    <col min="19" max="19" width="52.28515625" customWidth="1"/>
    <col min="20" max="20" width="125.85546875" customWidth="1"/>
  </cols>
  <sheetData>
    <row r="1" spans="1:20" ht="30" x14ac:dyDescent="0.25">
      <c r="A1" s="2" t="s">
        <v>178</v>
      </c>
      <c r="B1" s="5" t="s">
        <v>0</v>
      </c>
      <c r="C1" s="62" t="s">
        <v>152</v>
      </c>
      <c r="D1" s="61" t="s">
        <v>153</v>
      </c>
      <c r="E1" s="60" t="s">
        <v>182</v>
      </c>
      <c r="F1" s="6" t="s">
        <v>1</v>
      </c>
      <c r="G1" s="6" t="s">
        <v>30</v>
      </c>
      <c r="H1" s="6" t="s">
        <v>31</v>
      </c>
      <c r="I1" s="6" t="s">
        <v>5</v>
      </c>
      <c r="J1" s="5" t="s">
        <v>32</v>
      </c>
      <c r="K1" s="6" t="s">
        <v>33</v>
      </c>
      <c r="L1" s="6" t="s">
        <v>34</v>
      </c>
      <c r="M1" s="6" t="s">
        <v>60</v>
      </c>
      <c r="N1" s="6" t="s">
        <v>61</v>
      </c>
      <c r="O1" s="6" t="s">
        <v>62</v>
      </c>
      <c r="P1" s="6" t="s">
        <v>22</v>
      </c>
      <c r="Q1" s="6" t="s">
        <v>35</v>
      </c>
      <c r="R1" s="6" t="s">
        <v>6</v>
      </c>
      <c r="S1" s="6" t="s">
        <v>7</v>
      </c>
      <c r="T1" s="6" t="s">
        <v>8</v>
      </c>
    </row>
    <row r="2" spans="1:20" x14ac:dyDescent="0.25">
      <c r="A2" s="10">
        <v>9794</v>
      </c>
      <c r="B2" s="10">
        <v>2024</v>
      </c>
      <c r="C2" s="100">
        <v>220</v>
      </c>
      <c r="D2" s="10"/>
      <c r="E2" s="97" t="s">
        <v>183</v>
      </c>
      <c r="F2" s="3" t="s">
        <v>389</v>
      </c>
      <c r="G2" s="3"/>
      <c r="H2" s="3" t="s">
        <v>584</v>
      </c>
      <c r="I2" s="3"/>
      <c r="J2" s="1" t="s">
        <v>556</v>
      </c>
      <c r="K2" s="3" t="s">
        <v>585</v>
      </c>
      <c r="L2" s="3" t="s">
        <v>37</v>
      </c>
      <c r="M2" s="3" t="s">
        <v>586</v>
      </c>
      <c r="N2" s="3" t="s">
        <v>587</v>
      </c>
      <c r="O2" s="3" t="s">
        <v>63</v>
      </c>
      <c r="P2" s="3" t="s">
        <v>588</v>
      </c>
      <c r="Q2" s="3"/>
      <c r="R2" s="3"/>
      <c r="S2" s="3" t="s">
        <v>27</v>
      </c>
      <c r="T2" s="8" t="s">
        <v>589</v>
      </c>
    </row>
    <row r="3" spans="1:20" x14ac:dyDescent="0.25">
      <c r="A3" s="10">
        <v>23478</v>
      </c>
      <c r="B3" s="10">
        <v>2024</v>
      </c>
      <c r="C3" s="100">
        <v>220</v>
      </c>
      <c r="D3" s="10"/>
      <c r="E3" s="97" t="s">
        <v>183</v>
      </c>
      <c r="F3" s="3" t="s">
        <v>498</v>
      </c>
      <c r="G3" s="3" t="s">
        <v>590</v>
      </c>
      <c r="H3" s="3" t="s">
        <v>591</v>
      </c>
      <c r="I3" s="3"/>
      <c r="J3" s="1" t="s">
        <v>592</v>
      </c>
      <c r="K3" s="3" t="s">
        <v>593</v>
      </c>
      <c r="L3" s="3" t="s">
        <v>36</v>
      </c>
      <c r="M3" s="3" t="s">
        <v>594</v>
      </c>
      <c r="N3" s="3" t="s">
        <v>595</v>
      </c>
      <c r="O3" s="3" t="s">
        <v>41</v>
      </c>
      <c r="P3" s="3" t="s">
        <v>596</v>
      </c>
      <c r="Q3" s="3"/>
      <c r="R3" s="3" t="s">
        <v>597</v>
      </c>
      <c r="S3" s="3" t="s">
        <v>514</v>
      </c>
      <c r="T3" s="8" t="s">
        <v>598</v>
      </c>
    </row>
    <row r="4" spans="1:20" x14ac:dyDescent="0.25">
      <c r="A4" s="10">
        <v>23478</v>
      </c>
      <c r="B4" s="10">
        <v>2024</v>
      </c>
      <c r="C4" s="100">
        <v>220</v>
      </c>
      <c r="D4" s="10"/>
      <c r="E4" s="97" t="s">
        <v>183</v>
      </c>
      <c r="F4" s="3" t="s">
        <v>498</v>
      </c>
      <c r="G4" s="3" t="s">
        <v>599</v>
      </c>
      <c r="H4" s="3" t="s">
        <v>600</v>
      </c>
      <c r="I4" s="3" t="s">
        <v>601</v>
      </c>
      <c r="J4" s="1" t="s">
        <v>494</v>
      </c>
      <c r="K4" s="3" t="s">
        <v>593</v>
      </c>
      <c r="L4" s="3" t="s">
        <v>36</v>
      </c>
      <c r="M4" s="3" t="s">
        <v>602</v>
      </c>
      <c r="N4" s="3" t="s">
        <v>603</v>
      </c>
      <c r="O4" s="3" t="s">
        <v>41</v>
      </c>
      <c r="P4" s="3" t="s">
        <v>28</v>
      </c>
      <c r="Q4" s="3"/>
      <c r="R4" s="3" t="s">
        <v>603</v>
      </c>
      <c r="S4" s="3" t="s">
        <v>514</v>
      </c>
      <c r="T4" s="8" t="s">
        <v>604</v>
      </c>
    </row>
    <row r="5" spans="1:20" x14ac:dyDescent="0.25">
      <c r="A5" s="10">
        <v>23478</v>
      </c>
      <c r="B5" s="10">
        <v>2024</v>
      </c>
      <c r="C5" s="100">
        <v>220</v>
      </c>
      <c r="D5" s="10"/>
      <c r="E5" s="97" t="s">
        <v>183</v>
      </c>
      <c r="F5" s="3" t="s">
        <v>498</v>
      </c>
      <c r="G5" s="3" t="s">
        <v>605</v>
      </c>
      <c r="H5" s="3" t="s">
        <v>606</v>
      </c>
      <c r="I5" s="3"/>
      <c r="J5" s="1" t="s">
        <v>607</v>
      </c>
      <c r="K5" s="3" t="s">
        <v>593</v>
      </c>
      <c r="L5" s="3" t="s">
        <v>37</v>
      </c>
      <c r="M5" s="3" t="s">
        <v>602</v>
      </c>
      <c r="N5" s="3" t="s">
        <v>608</v>
      </c>
      <c r="O5" s="3" t="s">
        <v>63</v>
      </c>
      <c r="P5" s="3" t="s">
        <v>28</v>
      </c>
      <c r="Q5" s="3"/>
      <c r="R5" s="3" t="s">
        <v>602</v>
      </c>
      <c r="S5" s="3" t="s">
        <v>514</v>
      </c>
      <c r="T5" s="8" t="s">
        <v>609</v>
      </c>
    </row>
    <row r="6" spans="1:20" x14ac:dyDescent="0.25">
      <c r="A6" s="10">
        <v>23478</v>
      </c>
      <c r="B6" s="10">
        <v>2024</v>
      </c>
      <c r="C6" s="100">
        <v>220</v>
      </c>
      <c r="D6" s="10"/>
      <c r="E6" s="97" t="s">
        <v>183</v>
      </c>
      <c r="F6" s="3" t="s">
        <v>498</v>
      </c>
      <c r="G6" s="3" t="s">
        <v>610</v>
      </c>
      <c r="H6" s="3" t="s">
        <v>611</v>
      </c>
      <c r="I6" s="3"/>
      <c r="J6" s="1" t="s">
        <v>612</v>
      </c>
      <c r="K6" s="3" t="s">
        <v>593</v>
      </c>
      <c r="L6" s="3" t="s">
        <v>36</v>
      </c>
      <c r="M6" s="3" t="s">
        <v>613</v>
      </c>
      <c r="N6" s="3" t="s">
        <v>613</v>
      </c>
      <c r="O6" s="3" t="s">
        <v>63</v>
      </c>
      <c r="P6" s="3" t="s">
        <v>28</v>
      </c>
      <c r="Q6" s="3"/>
      <c r="R6" s="3" t="s">
        <v>613</v>
      </c>
      <c r="S6" s="3" t="s">
        <v>514</v>
      </c>
      <c r="T6" s="8" t="s">
        <v>614</v>
      </c>
    </row>
    <row r="7" spans="1:20" x14ac:dyDescent="0.25">
      <c r="A7" s="10">
        <v>23478</v>
      </c>
      <c r="B7" s="10">
        <v>2024</v>
      </c>
      <c r="C7" s="100">
        <v>220</v>
      </c>
      <c r="D7" s="101"/>
      <c r="E7" s="97" t="s">
        <v>183</v>
      </c>
      <c r="F7" s="3" t="s">
        <v>498</v>
      </c>
      <c r="G7" s="3" t="s">
        <v>615</v>
      </c>
      <c r="H7" s="3" t="s">
        <v>616</v>
      </c>
      <c r="I7" s="3"/>
      <c r="J7" s="1" t="s">
        <v>617</v>
      </c>
      <c r="K7" s="3" t="s">
        <v>593</v>
      </c>
      <c r="L7" s="3" t="s">
        <v>36</v>
      </c>
      <c r="M7" s="3" t="s">
        <v>618</v>
      </c>
      <c r="N7" s="3" t="s">
        <v>619</v>
      </c>
      <c r="O7" s="3"/>
      <c r="P7" s="3"/>
      <c r="Q7" s="3"/>
      <c r="R7" s="3" t="s">
        <v>619</v>
      </c>
      <c r="S7" s="3" t="s">
        <v>514</v>
      </c>
      <c r="T7" s="8" t="s">
        <v>620</v>
      </c>
    </row>
    <row r="8" spans="1:20" x14ac:dyDescent="0.25">
      <c r="A8" s="10">
        <v>23478</v>
      </c>
      <c r="B8" s="10">
        <v>2024</v>
      </c>
      <c r="C8" s="100">
        <v>220</v>
      </c>
      <c r="D8" s="10"/>
      <c r="E8" s="97" t="s">
        <v>183</v>
      </c>
      <c r="F8" s="3" t="s">
        <v>498</v>
      </c>
      <c r="G8" s="3" t="s">
        <v>621</v>
      </c>
      <c r="H8" s="3" t="s">
        <v>622</v>
      </c>
      <c r="I8" s="3"/>
      <c r="J8" s="1" t="s">
        <v>623</v>
      </c>
      <c r="K8" s="3" t="s">
        <v>593</v>
      </c>
      <c r="L8" s="3" t="s">
        <v>36</v>
      </c>
      <c r="M8" s="3" t="s">
        <v>624</v>
      </c>
      <c r="N8" s="3" t="s">
        <v>625</v>
      </c>
      <c r="O8" s="3" t="s">
        <v>41</v>
      </c>
      <c r="P8" s="3" t="s">
        <v>28</v>
      </c>
      <c r="Q8" s="3"/>
      <c r="R8" s="3" t="s">
        <v>626</v>
      </c>
      <c r="S8" s="3" t="s">
        <v>514</v>
      </c>
      <c r="T8" s="8" t="s">
        <v>627</v>
      </c>
    </row>
    <row r="9" spans="1:20" x14ac:dyDescent="0.25">
      <c r="A9" s="10">
        <v>23478</v>
      </c>
      <c r="B9" s="10">
        <v>2024</v>
      </c>
      <c r="C9" s="100">
        <v>220</v>
      </c>
      <c r="D9" s="10"/>
      <c r="E9" s="97" t="s">
        <v>183</v>
      </c>
      <c r="F9" s="3" t="s">
        <v>498</v>
      </c>
      <c r="G9" s="3" t="s">
        <v>628</v>
      </c>
      <c r="H9" s="3" t="s">
        <v>629</v>
      </c>
      <c r="I9" s="3"/>
      <c r="J9" s="1" t="s">
        <v>630</v>
      </c>
      <c r="K9" s="3" t="s">
        <v>631</v>
      </c>
      <c r="L9" s="3" t="s">
        <v>37</v>
      </c>
      <c r="M9" s="3" t="s">
        <v>632</v>
      </c>
      <c r="N9" s="3" t="s">
        <v>633</v>
      </c>
      <c r="O9" s="3" t="s">
        <v>63</v>
      </c>
      <c r="P9" s="3" t="s">
        <v>28</v>
      </c>
      <c r="Q9" s="3"/>
      <c r="R9" s="3" t="s">
        <v>634</v>
      </c>
      <c r="S9" s="3" t="s">
        <v>514</v>
      </c>
      <c r="T9" s="8" t="s">
        <v>635</v>
      </c>
    </row>
    <row r="10" spans="1:20" x14ac:dyDescent="0.25">
      <c r="A10" s="10">
        <v>16358</v>
      </c>
      <c r="B10" s="10">
        <v>2024</v>
      </c>
      <c r="C10" s="100">
        <v>220</v>
      </c>
      <c r="D10" s="10"/>
      <c r="E10" s="97" t="s">
        <v>183</v>
      </c>
      <c r="F10" s="3" t="s">
        <v>408</v>
      </c>
      <c r="G10" s="3"/>
      <c r="H10" s="3" t="s">
        <v>636</v>
      </c>
      <c r="I10" s="3"/>
      <c r="J10" s="1" t="s">
        <v>637</v>
      </c>
      <c r="K10" s="3"/>
      <c r="L10" s="3" t="s">
        <v>37</v>
      </c>
      <c r="M10" s="3" t="s">
        <v>638</v>
      </c>
      <c r="N10" s="3" t="s">
        <v>638</v>
      </c>
      <c r="O10" s="3" t="s">
        <v>63</v>
      </c>
      <c r="P10" s="3" t="s">
        <v>28</v>
      </c>
      <c r="Q10" s="3"/>
      <c r="R10" s="3"/>
      <c r="S10" s="3" t="s">
        <v>27</v>
      </c>
      <c r="T10" s="8" t="s">
        <v>639</v>
      </c>
    </row>
    <row r="11" spans="1:20" x14ac:dyDescent="0.25">
      <c r="A11" s="10">
        <v>16358</v>
      </c>
      <c r="B11" s="10">
        <v>2024</v>
      </c>
      <c r="C11" s="100">
        <v>220</v>
      </c>
      <c r="D11" s="10"/>
      <c r="E11" s="97" t="s">
        <v>183</v>
      </c>
      <c r="F11" s="3" t="s">
        <v>408</v>
      </c>
      <c r="G11" s="3" t="s">
        <v>640</v>
      </c>
      <c r="H11" s="3" t="s">
        <v>641</v>
      </c>
      <c r="I11" s="3"/>
      <c r="J11" s="1" t="s">
        <v>642</v>
      </c>
      <c r="K11" s="3" t="s">
        <v>643</v>
      </c>
      <c r="L11" s="3" t="s">
        <v>36</v>
      </c>
      <c r="M11" s="3" t="s">
        <v>638</v>
      </c>
      <c r="N11" s="3" t="s">
        <v>638</v>
      </c>
      <c r="O11" s="3" t="s">
        <v>63</v>
      </c>
      <c r="P11" s="3" t="s">
        <v>28</v>
      </c>
      <c r="Q11" s="3"/>
      <c r="R11" s="3"/>
      <c r="S11" s="3" t="s">
        <v>413</v>
      </c>
      <c r="T11" s="8" t="s">
        <v>644</v>
      </c>
    </row>
    <row r="12" spans="1:20" x14ac:dyDescent="0.25">
      <c r="A12" s="10">
        <v>16358</v>
      </c>
      <c r="B12" s="10">
        <v>2024</v>
      </c>
      <c r="C12" s="100">
        <v>220</v>
      </c>
      <c r="D12" s="10"/>
      <c r="E12" s="97" t="s">
        <v>183</v>
      </c>
      <c r="F12" s="3" t="s">
        <v>408</v>
      </c>
      <c r="G12" s="3" t="s">
        <v>645</v>
      </c>
      <c r="H12" s="3" t="s">
        <v>646</v>
      </c>
      <c r="I12" s="3"/>
      <c r="J12" s="1" t="s">
        <v>647</v>
      </c>
      <c r="K12" s="3" t="s">
        <v>648</v>
      </c>
      <c r="L12" s="3" t="s">
        <v>36</v>
      </c>
      <c r="M12" s="3" t="s">
        <v>638</v>
      </c>
      <c r="N12" s="3" t="s">
        <v>638</v>
      </c>
      <c r="O12" s="3" t="s">
        <v>63</v>
      </c>
      <c r="P12" s="3" t="s">
        <v>28</v>
      </c>
      <c r="Q12" s="3"/>
      <c r="R12" s="3"/>
      <c r="S12" s="3" t="s">
        <v>413</v>
      </c>
      <c r="T12" s="8" t="s">
        <v>649</v>
      </c>
    </row>
    <row r="13" spans="1:20" x14ac:dyDescent="0.25">
      <c r="A13" s="10">
        <v>28488</v>
      </c>
      <c r="B13" s="10">
        <v>2024</v>
      </c>
      <c r="C13" s="100">
        <v>220</v>
      </c>
      <c r="D13" s="10"/>
      <c r="E13" s="97" t="s">
        <v>183</v>
      </c>
      <c r="F13" s="3" t="s">
        <v>343</v>
      </c>
      <c r="G13" s="3" t="s">
        <v>650</v>
      </c>
      <c r="H13" s="3" t="s">
        <v>651</v>
      </c>
      <c r="I13" s="3"/>
      <c r="J13" s="1" t="s">
        <v>652</v>
      </c>
      <c r="K13" s="3"/>
      <c r="L13" s="3"/>
      <c r="M13" s="3" t="s">
        <v>653</v>
      </c>
      <c r="N13" s="3"/>
      <c r="O13" s="3" t="s">
        <v>63</v>
      </c>
      <c r="P13" s="3"/>
      <c r="Q13" s="3"/>
      <c r="R13" s="3"/>
      <c r="S13" s="3" t="s">
        <v>27</v>
      </c>
      <c r="T13" s="8" t="s">
        <v>654</v>
      </c>
    </row>
    <row r="14" spans="1:20" x14ac:dyDescent="0.25">
      <c r="A14" s="10">
        <v>28488</v>
      </c>
      <c r="B14" s="10">
        <v>2024</v>
      </c>
      <c r="C14" s="100">
        <v>220</v>
      </c>
      <c r="D14" s="10"/>
      <c r="E14" s="97" t="s">
        <v>183</v>
      </c>
      <c r="F14" s="3" t="s">
        <v>343</v>
      </c>
      <c r="G14" s="3" t="s">
        <v>655</v>
      </c>
      <c r="H14" s="3" t="s">
        <v>656</v>
      </c>
      <c r="I14" s="3"/>
      <c r="J14" s="1" t="s">
        <v>607</v>
      </c>
      <c r="K14" s="3" t="s">
        <v>657</v>
      </c>
      <c r="L14" s="3" t="s">
        <v>36</v>
      </c>
      <c r="M14" s="3" t="s">
        <v>658</v>
      </c>
      <c r="N14" s="3" t="s">
        <v>659</v>
      </c>
      <c r="O14" s="3" t="s">
        <v>63</v>
      </c>
      <c r="P14" s="3" t="s">
        <v>28</v>
      </c>
      <c r="Q14" s="3"/>
      <c r="R14" s="3"/>
      <c r="S14" s="3" t="s">
        <v>415</v>
      </c>
      <c r="T14" s="8" t="s">
        <v>660</v>
      </c>
    </row>
    <row r="15" spans="1:20" x14ac:dyDescent="0.25">
      <c r="A15" s="10">
        <v>24539</v>
      </c>
      <c r="B15" s="10">
        <v>2024</v>
      </c>
      <c r="C15" s="100">
        <v>220</v>
      </c>
      <c r="D15" s="10"/>
      <c r="E15" s="97" t="s">
        <v>183</v>
      </c>
      <c r="F15" s="139" t="s">
        <v>461</v>
      </c>
      <c r="G15" s="3" t="s">
        <v>661</v>
      </c>
      <c r="H15" s="3" t="s">
        <v>662</v>
      </c>
      <c r="I15" s="3"/>
      <c r="J15" s="1" t="s">
        <v>663</v>
      </c>
      <c r="K15" s="139" t="s">
        <v>664</v>
      </c>
      <c r="L15" s="3" t="s">
        <v>36</v>
      </c>
      <c r="M15" s="3" t="s">
        <v>665</v>
      </c>
      <c r="N15" s="3" t="s">
        <v>666</v>
      </c>
      <c r="O15" s="3" t="s">
        <v>41</v>
      </c>
      <c r="P15" s="3" t="s">
        <v>28</v>
      </c>
      <c r="Q15" s="3"/>
      <c r="R15" s="3"/>
      <c r="S15" s="3" t="s">
        <v>466</v>
      </c>
      <c r="T15" s="8" t="s">
        <v>667</v>
      </c>
    </row>
    <row r="16" spans="1:20" x14ac:dyDescent="0.25">
      <c r="A16" s="10">
        <v>24539</v>
      </c>
      <c r="B16" s="10">
        <v>2024</v>
      </c>
      <c r="C16" s="100">
        <v>220</v>
      </c>
      <c r="D16" s="10"/>
      <c r="E16" s="97" t="s">
        <v>183</v>
      </c>
      <c r="F16" s="3" t="s">
        <v>461</v>
      </c>
      <c r="G16" s="3" t="s">
        <v>668</v>
      </c>
      <c r="H16" s="3" t="s">
        <v>669</v>
      </c>
      <c r="I16" s="3"/>
      <c r="J16" s="1" t="s">
        <v>670</v>
      </c>
      <c r="K16" s="3" t="s">
        <v>453</v>
      </c>
      <c r="L16" s="3" t="s">
        <v>36</v>
      </c>
      <c r="M16" s="3" t="s">
        <v>671</v>
      </c>
      <c r="N16" s="3" t="s">
        <v>672</v>
      </c>
      <c r="O16" s="3" t="s">
        <v>64</v>
      </c>
      <c r="P16" s="3" t="s">
        <v>28</v>
      </c>
      <c r="Q16" s="3"/>
      <c r="R16" s="3"/>
      <c r="S16" s="3" t="s">
        <v>466</v>
      </c>
      <c r="T16" s="8" t="s">
        <v>673</v>
      </c>
    </row>
    <row r="17" spans="1:20" x14ac:dyDescent="0.25">
      <c r="A17" s="10">
        <v>24539</v>
      </c>
      <c r="B17" s="10">
        <v>2024</v>
      </c>
      <c r="C17" s="100">
        <v>220</v>
      </c>
      <c r="D17" s="10"/>
      <c r="E17" s="97" t="s">
        <v>183</v>
      </c>
      <c r="F17" s="3" t="s">
        <v>461</v>
      </c>
      <c r="G17" s="3" t="s">
        <v>674</v>
      </c>
      <c r="H17" s="3" t="s">
        <v>675</v>
      </c>
      <c r="I17" s="3"/>
      <c r="J17" s="1" t="s">
        <v>676</v>
      </c>
      <c r="K17" s="3" t="s">
        <v>453</v>
      </c>
      <c r="L17" s="3" t="s">
        <v>36</v>
      </c>
      <c r="M17" s="3" t="s">
        <v>677</v>
      </c>
      <c r="N17" s="3" t="s">
        <v>678</v>
      </c>
      <c r="O17" s="3" t="s">
        <v>41</v>
      </c>
      <c r="P17" s="3" t="s">
        <v>28</v>
      </c>
      <c r="Q17" s="3"/>
      <c r="R17" s="3"/>
      <c r="S17" s="3" t="s">
        <v>466</v>
      </c>
      <c r="T17" s="8" t="s">
        <v>679</v>
      </c>
    </row>
    <row r="18" spans="1:20" x14ac:dyDescent="0.25">
      <c r="A18" s="10">
        <v>24539</v>
      </c>
      <c r="B18" s="10">
        <v>2024</v>
      </c>
      <c r="C18" s="100">
        <v>220</v>
      </c>
      <c r="D18" s="10"/>
      <c r="E18" s="97" t="s">
        <v>183</v>
      </c>
      <c r="F18" s="3" t="s">
        <v>461</v>
      </c>
      <c r="G18" s="3" t="s">
        <v>680</v>
      </c>
      <c r="H18" s="3" t="s">
        <v>681</v>
      </c>
      <c r="I18" s="3"/>
      <c r="J18" s="1" t="s">
        <v>682</v>
      </c>
      <c r="K18" s="3" t="s">
        <v>453</v>
      </c>
      <c r="L18" s="3" t="s">
        <v>36</v>
      </c>
      <c r="M18" s="3" t="s">
        <v>683</v>
      </c>
      <c r="N18" s="3" t="s">
        <v>684</v>
      </c>
      <c r="O18" s="3" t="s">
        <v>64</v>
      </c>
      <c r="P18" s="3" t="s">
        <v>28</v>
      </c>
      <c r="Q18" s="3"/>
      <c r="R18" s="3"/>
      <c r="S18" s="3" t="s">
        <v>466</v>
      </c>
      <c r="T18" s="8" t="s">
        <v>685</v>
      </c>
    </row>
    <row r="19" spans="1:20" x14ac:dyDescent="0.25">
      <c r="A19" s="10">
        <v>3495</v>
      </c>
      <c r="B19" s="10">
        <v>2024</v>
      </c>
      <c r="C19" s="100">
        <v>220</v>
      </c>
      <c r="D19" s="10"/>
      <c r="E19" s="97" t="s">
        <v>183</v>
      </c>
      <c r="F19" s="3" t="s">
        <v>422</v>
      </c>
      <c r="G19" s="3" t="s">
        <v>686</v>
      </c>
      <c r="H19" s="3" t="s">
        <v>687</v>
      </c>
      <c r="I19" s="3" t="s">
        <v>424</v>
      </c>
      <c r="J19" s="1" t="s">
        <v>688</v>
      </c>
      <c r="K19" s="3" t="s">
        <v>462</v>
      </c>
      <c r="L19" s="3" t="s">
        <v>689</v>
      </c>
      <c r="M19" s="3" t="s">
        <v>690</v>
      </c>
      <c r="N19" s="3" t="s">
        <v>691</v>
      </c>
      <c r="O19" s="3" t="s">
        <v>64</v>
      </c>
      <c r="P19" s="3" t="s">
        <v>28</v>
      </c>
      <c r="Q19" s="3"/>
      <c r="R19" s="3"/>
      <c r="S19" s="3" t="s">
        <v>425</v>
      </c>
      <c r="T19" s="8" t="s">
        <v>692</v>
      </c>
    </row>
    <row r="20" spans="1:20" x14ac:dyDescent="0.25">
      <c r="A20" s="10">
        <v>17997</v>
      </c>
      <c r="B20" s="10">
        <v>2024</v>
      </c>
      <c r="C20" s="100">
        <v>220</v>
      </c>
      <c r="D20" s="10"/>
      <c r="E20" s="97" t="s">
        <v>183</v>
      </c>
      <c r="F20" s="3" t="s">
        <v>434</v>
      </c>
      <c r="G20" s="3" t="s">
        <v>693</v>
      </c>
      <c r="H20" s="3" t="s">
        <v>694</v>
      </c>
      <c r="I20" s="3"/>
      <c r="J20" s="1" t="s">
        <v>494</v>
      </c>
      <c r="K20" s="3" t="s">
        <v>695</v>
      </c>
      <c r="L20" s="3" t="s">
        <v>689</v>
      </c>
      <c r="M20" s="3" t="s">
        <v>696</v>
      </c>
      <c r="N20" s="3" t="s">
        <v>697</v>
      </c>
      <c r="O20" s="3"/>
      <c r="P20" s="3" t="s">
        <v>698</v>
      </c>
      <c r="Q20" s="3"/>
      <c r="R20" s="3"/>
      <c r="S20" s="3" t="s">
        <v>441</v>
      </c>
      <c r="T20" s="8" t="s">
        <v>699</v>
      </c>
    </row>
    <row r="21" spans="1:20" x14ac:dyDescent="0.25">
      <c r="A21" s="10">
        <v>17997</v>
      </c>
      <c r="B21" s="10">
        <v>2024</v>
      </c>
      <c r="C21" s="100">
        <v>220</v>
      </c>
      <c r="D21" s="10"/>
      <c r="E21" s="97" t="s">
        <v>183</v>
      </c>
      <c r="F21" s="3" t="s">
        <v>434</v>
      </c>
      <c r="G21" s="3" t="s">
        <v>700</v>
      </c>
      <c r="H21" s="3" t="s">
        <v>701</v>
      </c>
      <c r="I21" s="3"/>
      <c r="J21" s="1" t="s">
        <v>556</v>
      </c>
      <c r="K21" s="3" t="s">
        <v>695</v>
      </c>
      <c r="L21" s="3" t="s">
        <v>37</v>
      </c>
      <c r="M21" s="3" t="s">
        <v>702</v>
      </c>
      <c r="N21" s="3" t="s">
        <v>703</v>
      </c>
      <c r="O21" s="3"/>
      <c r="P21" s="3" t="s">
        <v>698</v>
      </c>
      <c r="Q21" s="3"/>
      <c r="R21" s="3"/>
      <c r="S21" s="3" t="s">
        <v>441</v>
      </c>
      <c r="T21" s="8" t="s">
        <v>704</v>
      </c>
    </row>
    <row r="22" spans="1:20" x14ac:dyDescent="0.25">
      <c r="A22" s="10">
        <v>17997</v>
      </c>
      <c r="B22" s="10">
        <v>2024</v>
      </c>
      <c r="C22" s="100">
        <v>220</v>
      </c>
      <c r="D22" s="10"/>
      <c r="E22" s="97" t="s">
        <v>183</v>
      </c>
      <c r="F22" s="3" t="s">
        <v>434</v>
      </c>
      <c r="G22" s="3" t="s">
        <v>705</v>
      </c>
      <c r="H22" s="3" t="s">
        <v>706</v>
      </c>
      <c r="I22" s="3"/>
      <c r="J22" s="1" t="s">
        <v>707</v>
      </c>
      <c r="K22" s="3" t="s">
        <v>708</v>
      </c>
      <c r="L22" s="3" t="s">
        <v>37</v>
      </c>
      <c r="M22" s="3" t="s">
        <v>702</v>
      </c>
      <c r="N22" s="3" t="s">
        <v>709</v>
      </c>
      <c r="O22" s="3" t="s">
        <v>41</v>
      </c>
      <c r="P22" s="3" t="s">
        <v>698</v>
      </c>
      <c r="Q22" s="3"/>
      <c r="R22" s="3"/>
      <c r="S22" s="3" t="s">
        <v>441</v>
      </c>
      <c r="T22" s="8" t="s">
        <v>710</v>
      </c>
    </row>
    <row r="23" spans="1:20" x14ac:dyDescent="0.25">
      <c r="A23" s="10">
        <v>17997</v>
      </c>
      <c r="B23" s="10">
        <v>2024</v>
      </c>
      <c r="C23" s="100">
        <v>220</v>
      </c>
      <c r="D23" s="10"/>
      <c r="E23" s="97" t="s">
        <v>183</v>
      </c>
      <c r="F23" s="3" t="s">
        <v>434</v>
      </c>
      <c r="G23" s="3" t="s">
        <v>711</v>
      </c>
      <c r="H23" s="3" t="s">
        <v>712</v>
      </c>
      <c r="I23" s="3" t="s">
        <v>713</v>
      </c>
      <c r="J23" s="1" t="s">
        <v>637</v>
      </c>
      <c r="K23" s="3" t="s">
        <v>695</v>
      </c>
      <c r="L23" s="3" t="s">
        <v>689</v>
      </c>
      <c r="M23" s="3" t="s">
        <v>714</v>
      </c>
      <c r="N23" s="3" t="s">
        <v>715</v>
      </c>
      <c r="O23" s="3" t="s">
        <v>64</v>
      </c>
      <c r="P23" s="3"/>
      <c r="Q23" s="3"/>
      <c r="R23" s="3" t="s">
        <v>716</v>
      </c>
      <c r="S23" s="3" t="s">
        <v>441</v>
      </c>
      <c r="T23" s="8" t="s">
        <v>717</v>
      </c>
    </row>
    <row r="24" spans="1:20" x14ac:dyDescent="0.25">
      <c r="A24" s="10">
        <v>17997</v>
      </c>
      <c r="B24" s="10">
        <v>2024</v>
      </c>
      <c r="C24" s="100">
        <v>220</v>
      </c>
      <c r="D24" s="10"/>
      <c r="E24" s="97" t="s">
        <v>183</v>
      </c>
      <c r="F24" s="3" t="s">
        <v>434</v>
      </c>
      <c r="G24" s="3" t="s">
        <v>718</v>
      </c>
      <c r="H24" s="3" t="s">
        <v>719</v>
      </c>
      <c r="I24" s="3"/>
      <c r="J24" s="1" t="s">
        <v>642</v>
      </c>
      <c r="K24" s="3" t="s">
        <v>695</v>
      </c>
      <c r="L24" s="3" t="s">
        <v>37</v>
      </c>
      <c r="M24" s="3" t="s">
        <v>720</v>
      </c>
      <c r="N24" s="3" t="s">
        <v>721</v>
      </c>
      <c r="O24" s="3" t="s">
        <v>41</v>
      </c>
      <c r="P24" s="3" t="s">
        <v>588</v>
      </c>
      <c r="Q24" s="3"/>
      <c r="R24" s="3"/>
      <c r="S24" s="3" t="s">
        <v>441</v>
      </c>
      <c r="T24" s="8" t="s">
        <v>722</v>
      </c>
    </row>
    <row r="25" spans="1:20" x14ac:dyDescent="0.25">
      <c r="A25" s="10">
        <v>17997</v>
      </c>
      <c r="B25" s="10">
        <v>2024</v>
      </c>
      <c r="C25" s="100">
        <v>220</v>
      </c>
      <c r="D25" s="10"/>
      <c r="E25" s="97" t="s">
        <v>183</v>
      </c>
      <c r="F25" s="3" t="s">
        <v>434</v>
      </c>
      <c r="G25" s="3" t="s">
        <v>723</v>
      </c>
      <c r="H25" s="3" t="s">
        <v>724</v>
      </c>
      <c r="I25" s="3"/>
      <c r="J25" s="1" t="s">
        <v>670</v>
      </c>
      <c r="K25" s="3" t="s">
        <v>695</v>
      </c>
      <c r="L25" s="3" t="s">
        <v>36</v>
      </c>
      <c r="M25" s="3" t="s">
        <v>725</v>
      </c>
      <c r="N25" s="3" t="s">
        <v>726</v>
      </c>
      <c r="O25" s="3" t="s">
        <v>63</v>
      </c>
      <c r="P25" s="3" t="s">
        <v>698</v>
      </c>
      <c r="Q25" s="3"/>
      <c r="R25" s="3"/>
      <c r="S25" s="3" t="s">
        <v>441</v>
      </c>
      <c r="T25" s="8" t="s">
        <v>727</v>
      </c>
    </row>
    <row r="26" spans="1:20" x14ac:dyDescent="0.25">
      <c r="A26" s="10">
        <v>17997</v>
      </c>
      <c r="B26" s="10">
        <v>2024</v>
      </c>
      <c r="C26" s="100">
        <v>220</v>
      </c>
      <c r="D26" s="10"/>
      <c r="E26" s="97" t="s">
        <v>183</v>
      </c>
      <c r="F26" s="3" t="s">
        <v>434</v>
      </c>
      <c r="G26" s="3" t="s">
        <v>728</v>
      </c>
      <c r="H26" s="3" t="s">
        <v>729</v>
      </c>
      <c r="I26" s="3"/>
      <c r="J26" s="1" t="s">
        <v>730</v>
      </c>
      <c r="K26" s="3" t="s">
        <v>731</v>
      </c>
      <c r="L26" s="3" t="s">
        <v>689</v>
      </c>
      <c r="M26" s="3" t="s">
        <v>732</v>
      </c>
      <c r="N26" s="3" t="s">
        <v>733</v>
      </c>
      <c r="O26" s="3"/>
      <c r="P26" s="3" t="s">
        <v>698</v>
      </c>
      <c r="Q26" s="3"/>
      <c r="R26" s="3"/>
      <c r="S26" s="3" t="s">
        <v>441</v>
      </c>
      <c r="T26" s="8" t="s">
        <v>734</v>
      </c>
    </row>
    <row r="27" spans="1:20" x14ac:dyDescent="0.25">
      <c r="A27" s="10">
        <v>17997</v>
      </c>
      <c r="B27" s="10">
        <v>2024</v>
      </c>
      <c r="C27" s="100">
        <v>220</v>
      </c>
      <c r="D27" s="10"/>
      <c r="E27" s="97" t="s">
        <v>183</v>
      </c>
      <c r="F27" s="3" t="s">
        <v>434</v>
      </c>
      <c r="G27" s="3" t="s">
        <v>735</v>
      </c>
      <c r="H27" s="3" t="s">
        <v>736</v>
      </c>
      <c r="I27" s="3"/>
      <c r="J27" s="1" t="s">
        <v>737</v>
      </c>
      <c r="K27" s="3" t="s">
        <v>708</v>
      </c>
      <c r="L27" s="3" t="s">
        <v>689</v>
      </c>
      <c r="M27" s="3" t="s">
        <v>738</v>
      </c>
      <c r="N27" s="3" t="s">
        <v>739</v>
      </c>
      <c r="O27" s="3" t="s">
        <v>64</v>
      </c>
      <c r="P27" s="3" t="s">
        <v>698</v>
      </c>
      <c r="Q27" s="3"/>
      <c r="R27" s="3"/>
      <c r="S27" s="3" t="s">
        <v>441</v>
      </c>
      <c r="T27" s="8" t="s">
        <v>740</v>
      </c>
    </row>
    <row r="28" spans="1:20" x14ac:dyDescent="0.25">
      <c r="A28" s="10">
        <v>17997</v>
      </c>
      <c r="B28" s="10">
        <v>2024</v>
      </c>
      <c r="C28" s="100">
        <v>220</v>
      </c>
      <c r="D28" s="10"/>
      <c r="E28" s="97" t="s">
        <v>183</v>
      </c>
      <c r="F28" s="3" t="s">
        <v>434</v>
      </c>
      <c r="G28" s="3" t="s">
        <v>741</v>
      </c>
      <c r="H28" s="3" t="s">
        <v>742</v>
      </c>
      <c r="I28" s="3"/>
      <c r="J28" s="1" t="s">
        <v>743</v>
      </c>
      <c r="K28" s="3" t="s">
        <v>695</v>
      </c>
      <c r="L28" s="3" t="s">
        <v>689</v>
      </c>
      <c r="M28" s="3" t="s">
        <v>744</v>
      </c>
      <c r="N28" s="3" t="s">
        <v>745</v>
      </c>
      <c r="O28" s="3" t="s">
        <v>64</v>
      </c>
      <c r="P28" s="3" t="s">
        <v>698</v>
      </c>
      <c r="Q28" s="3"/>
      <c r="R28" s="3"/>
      <c r="S28" s="3" t="s">
        <v>27</v>
      </c>
      <c r="T28" s="8" t="s">
        <v>746</v>
      </c>
    </row>
    <row r="29" spans="1:20" x14ac:dyDescent="0.25">
      <c r="A29" s="10">
        <v>17997</v>
      </c>
      <c r="B29" s="10">
        <v>2024</v>
      </c>
      <c r="C29" s="100">
        <v>220</v>
      </c>
      <c r="D29" s="10"/>
      <c r="E29" s="97" t="s">
        <v>183</v>
      </c>
      <c r="F29" s="3" t="s">
        <v>434</v>
      </c>
      <c r="G29" s="3" t="s">
        <v>747</v>
      </c>
      <c r="H29" s="3" t="s">
        <v>748</v>
      </c>
      <c r="I29" s="3"/>
      <c r="J29" s="1" t="s">
        <v>749</v>
      </c>
      <c r="K29" s="3" t="s">
        <v>695</v>
      </c>
      <c r="L29" s="3" t="s">
        <v>36</v>
      </c>
      <c r="M29" s="3" t="s">
        <v>750</v>
      </c>
      <c r="N29" s="3" t="s">
        <v>751</v>
      </c>
      <c r="O29" s="3" t="s">
        <v>41</v>
      </c>
      <c r="P29" s="3" t="s">
        <v>588</v>
      </c>
      <c r="Q29" s="3"/>
      <c r="R29" s="3"/>
      <c r="S29" s="3" t="s">
        <v>441</v>
      </c>
      <c r="T29" s="8" t="s">
        <v>752</v>
      </c>
    </row>
    <row r="30" spans="1:20" x14ac:dyDescent="0.25">
      <c r="A30" s="10">
        <v>17997</v>
      </c>
      <c r="B30" s="10">
        <v>2024</v>
      </c>
      <c r="C30" s="100">
        <v>220</v>
      </c>
      <c r="D30" s="10"/>
      <c r="E30" s="97" t="s">
        <v>183</v>
      </c>
      <c r="F30" s="3" t="s">
        <v>434</v>
      </c>
      <c r="G30" s="3" t="s">
        <v>753</v>
      </c>
      <c r="H30" s="3" t="s">
        <v>754</v>
      </c>
      <c r="I30" s="3"/>
      <c r="J30" s="1" t="s">
        <v>607</v>
      </c>
      <c r="K30" s="3" t="s">
        <v>755</v>
      </c>
      <c r="L30" s="3" t="s">
        <v>689</v>
      </c>
      <c r="M30" s="3" t="s">
        <v>756</v>
      </c>
      <c r="N30" s="3" t="s">
        <v>757</v>
      </c>
      <c r="O30" s="3" t="s">
        <v>64</v>
      </c>
      <c r="P30" s="3" t="s">
        <v>698</v>
      </c>
      <c r="Q30" s="3"/>
      <c r="R30" s="3"/>
      <c r="S30" s="3" t="s">
        <v>441</v>
      </c>
      <c r="T30" s="8" t="s">
        <v>758</v>
      </c>
    </row>
    <row r="31" spans="1:20" x14ac:dyDescent="0.25">
      <c r="A31" s="10">
        <v>9794</v>
      </c>
      <c r="B31" s="10">
        <v>2024</v>
      </c>
      <c r="C31" s="100">
        <v>220</v>
      </c>
      <c r="D31" s="10"/>
      <c r="E31" s="97" t="s">
        <v>183</v>
      </c>
      <c r="F31" s="3" t="s">
        <v>389</v>
      </c>
      <c r="G31" s="3" t="s">
        <v>759</v>
      </c>
      <c r="H31" s="3" t="s">
        <v>760</v>
      </c>
      <c r="I31" s="3"/>
      <c r="J31" s="1" t="s">
        <v>688</v>
      </c>
      <c r="K31" s="3" t="s">
        <v>585</v>
      </c>
      <c r="L31" s="3" t="s">
        <v>36</v>
      </c>
      <c r="M31" s="3" t="s">
        <v>761</v>
      </c>
      <c r="N31" s="3" t="s">
        <v>762</v>
      </c>
      <c r="O31" s="3" t="s">
        <v>63</v>
      </c>
      <c r="P31" s="3" t="s">
        <v>588</v>
      </c>
      <c r="Q31" s="3"/>
      <c r="R31" s="3"/>
      <c r="S31" s="3" t="s">
        <v>27</v>
      </c>
      <c r="T31" s="8" t="s">
        <v>763</v>
      </c>
    </row>
    <row r="32" spans="1:20" x14ac:dyDescent="0.25">
      <c r="A32" s="10">
        <v>9794</v>
      </c>
      <c r="B32" s="10">
        <v>2024</v>
      </c>
      <c r="C32" s="100">
        <v>220</v>
      </c>
      <c r="D32" s="10"/>
      <c r="E32" s="97" t="s">
        <v>183</v>
      </c>
      <c r="F32" s="3" t="s">
        <v>389</v>
      </c>
      <c r="G32" s="3" t="s">
        <v>655</v>
      </c>
      <c r="H32" s="3" t="s">
        <v>764</v>
      </c>
      <c r="I32" s="139"/>
      <c r="J32" s="1" t="s">
        <v>765</v>
      </c>
      <c r="K32" s="3"/>
      <c r="L32" s="3" t="s">
        <v>36</v>
      </c>
      <c r="M32" s="3" t="s">
        <v>766</v>
      </c>
      <c r="N32" s="3" t="s">
        <v>767</v>
      </c>
      <c r="O32" s="3" t="s">
        <v>63</v>
      </c>
      <c r="P32" s="3" t="s">
        <v>588</v>
      </c>
      <c r="Q32" s="3"/>
      <c r="R32" s="3"/>
      <c r="S32" s="3" t="s">
        <v>27</v>
      </c>
      <c r="T32" s="8" t="s">
        <v>768</v>
      </c>
    </row>
    <row r="33" spans="1:20" x14ac:dyDescent="0.25">
      <c r="A33" s="10">
        <v>9794</v>
      </c>
      <c r="B33" s="10">
        <v>2024</v>
      </c>
      <c r="C33" s="100">
        <v>220</v>
      </c>
      <c r="D33" s="10"/>
      <c r="E33" s="97" t="s">
        <v>183</v>
      </c>
      <c r="F33" s="3" t="s">
        <v>389</v>
      </c>
      <c r="G33" s="3" t="s">
        <v>769</v>
      </c>
      <c r="H33" s="3" t="s">
        <v>770</v>
      </c>
      <c r="I33" s="3"/>
      <c r="J33" s="1" t="s">
        <v>771</v>
      </c>
      <c r="K33" s="3"/>
      <c r="L33" s="3" t="s">
        <v>36</v>
      </c>
      <c r="M33" s="3" t="s">
        <v>772</v>
      </c>
      <c r="N33" s="3" t="s">
        <v>773</v>
      </c>
      <c r="O33" s="3" t="s">
        <v>41</v>
      </c>
      <c r="P33" s="3" t="s">
        <v>774</v>
      </c>
      <c r="Q33" s="3"/>
      <c r="R33" s="3"/>
      <c r="S33" s="3" t="s">
        <v>415</v>
      </c>
      <c r="T33" s="8" t="s">
        <v>775</v>
      </c>
    </row>
    <row r="34" spans="1:20" x14ac:dyDescent="0.25">
      <c r="A34" s="10">
        <v>9794</v>
      </c>
      <c r="B34" s="10">
        <v>2024</v>
      </c>
      <c r="C34" s="100">
        <v>220</v>
      </c>
      <c r="D34" s="10"/>
      <c r="E34" s="97" t="s">
        <v>183</v>
      </c>
      <c r="F34" s="3" t="s">
        <v>389</v>
      </c>
      <c r="G34" s="3" t="s">
        <v>776</v>
      </c>
      <c r="H34" s="3" t="s">
        <v>777</v>
      </c>
      <c r="I34" s="3"/>
      <c r="J34" s="1" t="s">
        <v>778</v>
      </c>
      <c r="K34" s="3"/>
      <c r="L34" s="3" t="s">
        <v>36</v>
      </c>
      <c r="M34" s="3" t="s">
        <v>779</v>
      </c>
      <c r="N34" s="3" t="s">
        <v>773</v>
      </c>
      <c r="O34" s="3" t="s">
        <v>41</v>
      </c>
      <c r="P34" s="3" t="s">
        <v>780</v>
      </c>
      <c r="Q34" s="3"/>
      <c r="R34" s="3"/>
      <c r="S34" s="3" t="s">
        <v>415</v>
      </c>
      <c r="T34" s="8" t="s">
        <v>781</v>
      </c>
    </row>
    <row r="35" spans="1:20" x14ac:dyDescent="0.25">
      <c r="A35" s="10">
        <v>9794</v>
      </c>
      <c r="B35" s="10">
        <v>2024</v>
      </c>
      <c r="C35" s="100">
        <v>220</v>
      </c>
      <c r="D35" s="10"/>
      <c r="E35" s="97" t="s">
        <v>183</v>
      </c>
      <c r="F35" s="3" t="s">
        <v>389</v>
      </c>
      <c r="G35" s="3" t="s">
        <v>782</v>
      </c>
      <c r="H35" s="3" t="s">
        <v>783</v>
      </c>
      <c r="I35" s="3"/>
      <c r="J35" s="1" t="s">
        <v>647</v>
      </c>
      <c r="K35" s="3"/>
      <c r="L35" s="3" t="s">
        <v>36</v>
      </c>
      <c r="M35" s="3" t="s">
        <v>766</v>
      </c>
      <c r="N35" s="3" t="s">
        <v>784</v>
      </c>
      <c r="O35" s="3" t="s">
        <v>63</v>
      </c>
      <c r="P35" s="3" t="s">
        <v>588</v>
      </c>
      <c r="Q35" s="3"/>
      <c r="R35" s="3"/>
      <c r="S35" s="3" t="s">
        <v>27</v>
      </c>
      <c r="T35" s="8" t="s">
        <v>785</v>
      </c>
    </row>
    <row r="36" spans="1:20" x14ac:dyDescent="0.25">
      <c r="A36" s="10">
        <v>9794</v>
      </c>
      <c r="B36" s="10">
        <v>2024</v>
      </c>
      <c r="C36" s="100">
        <v>220</v>
      </c>
      <c r="D36" s="10"/>
      <c r="E36" s="97" t="s">
        <v>183</v>
      </c>
      <c r="F36" s="3" t="s">
        <v>389</v>
      </c>
      <c r="G36" s="3" t="s">
        <v>786</v>
      </c>
      <c r="H36" s="3" t="s">
        <v>787</v>
      </c>
      <c r="I36" s="3"/>
      <c r="J36" s="1" t="s">
        <v>670</v>
      </c>
      <c r="K36" s="3"/>
      <c r="L36" s="3" t="s">
        <v>36</v>
      </c>
      <c r="M36" s="3" t="s">
        <v>766</v>
      </c>
      <c r="N36" s="3" t="s">
        <v>788</v>
      </c>
      <c r="O36" s="3" t="s">
        <v>63</v>
      </c>
      <c r="P36" s="3" t="s">
        <v>588</v>
      </c>
      <c r="Q36" s="3"/>
      <c r="R36" s="3"/>
      <c r="S36" s="3" t="s">
        <v>27</v>
      </c>
      <c r="T36" s="8" t="s">
        <v>789</v>
      </c>
    </row>
    <row r="37" spans="1:20" x14ac:dyDescent="0.25">
      <c r="A37" s="10">
        <v>9794</v>
      </c>
      <c r="B37" s="10">
        <v>2024</v>
      </c>
      <c r="C37" s="100">
        <v>220</v>
      </c>
      <c r="D37" s="10"/>
      <c r="E37" s="97" t="s">
        <v>183</v>
      </c>
      <c r="F37" s="3" t="s">
        <v>389</v>
      </c>
      <c r="G37" s="3" t="s">
        <v>790</v>
      </c>
      <c r="H37" s="3" t="s">
        <v>791</v>
      </c>
      <c r="I37" s="3"/>
      <c r="J37" s="1" t="s">
        <v>792</v>
      </c>
      <c r="K37" s="3"/>
      <c r="L37" s="3" t="s">
        <v>36</v>
      </c>
      <c r="M37" s="3" t="s">
        <v>793</v>
      </c>
      <c r="N37" s="3" t="s">
        <v>794</v>
      </c>
      <c r="O37" s="3"/>
      <c r="P37" s="3" t="s">
        <v>588</v>
      </c>
      <c r="Q37" s="3"/>
      <c r="R37" s="3"/>
      <c r="S37" s="3" t="s">
        <v>27</v>
      </c>
      <c r="T37" s="8" t="s">
        <v>795</v>
      </c>
    </row>
    <row r="38" spans="1:20" x14ac:dyDescent="0.25">
      <c r="A38" s="10"/>
      <c r="B38" s="10"/>
      <c r="C38" s="100"/>
      <c r="D38" s="10"/>
      <c r="E38" s="97"/>
      <c r="F38" s="3"/>
      <c r="G38" s="3"/>
      <c r="H38" s="3"/>
      <c r="I38" s="3"/>
      <c r="J38" s="1"/>
      <c r="K38" s="3"/>
      <c r="L38" s="3"/>
      <c r="M38" s="3"/>
      <c r="N38" s="3"/>
      <c r="O38" s="3"/>
      <c r="P38" s="3"/>
      <c r="Q38" s="3"/>
      <c r="R38" s="3"/>
      <c r="S38" s="3"/>
      <c r="T38" s="3"/>
    </row>
    <row r="39" spans="1:20" x14ac:dyDescent="0.25">
      <c r="A39" s="10"/>
      <c r="B39" s="10"/>
      <c r="C39" s="100"/>
      <c r="D39" s="10"/>
      <c r="E39" s="97"/>
      <c r="F39" s="3"/>
      <c r="G39" s="3"/>
      <c r="H39" s="3"/>
      <c r="I39" s="3"/>
      <c r="J39" s="1"/>
      <c r="K39" s="3"/>
      <c r="L39" s="3"/>
      <c r="M39" s="3"/>
      <c r="N39" s="3"/>
      <c r="O39" s="3"/>
      <c r="P39" s="3"/>
      <c r="Q39" s="3"/>
      <c r="R39" s="3"/>
      <c r="S39" s="3"/>
      <c r="T39" s="3"/>
    </row>
    <row r="40" spans="1:20" x14ac:dyDescent="0.25">
      <c r="A40" s="10"/>
      <c r="B40" s="10"/>
      <c r="C40" s="100"/>
      <c r="D40" s="10"/>
      <c r="E40" s="97"/>
      <c r="F40" s="3"/>
      <c r="G40" s="3"/>
      <c r="H40" s="3"/>
      <c r="I40" s="3"/>
      <c r="J40" s="1"/>
      <c r="K40" s="3"/>
      <c r="L40" s="3"/>
      <c r="M40" s="3"/>
      <c r="N40" s="3"/>
      <c r="O40" s="3"/>
      <c r="P40" s="3"/>
      <c r="Q40" s="3"/>
      <c r="R40" s="3"/>
      <c r="S40" s="3"/>
      <c r="T40" s="3"/>
    </row>
    <row r="41" spans="1:20" x14ac:dyDescent="0.25">
      <c r="A41" s="10"/>
      <c r="B41" s="10"/>
      <c r="C41" s="100"/>
      <c r="D41" s="10"/>
      <c r="E41" s="97"/>
      <c r="F41" s="3"/>
      <c r="G41" s="3"/>
      <c r="H41" s="3"/>
      <c r="I41" s="3"/>
      <c r="J41" s="1"/>
      <c r="K41" s="3"/>
      <c r="L41" s="3"/>
      <c r="M41" s="3"/>
      <c r="N41" s="3"/>
      <c r="O41" s="3"/>
      <c r="P41" s="3"/>
      <c r="Q41" s="3"/>
      <c r="R41" s="3"/>
      <c r="S41" s="3"/>
      <c r="T41" s="3"/>
    </row>
    <row r="42" spans="1:20" x14ac:dyDescent="0.25">
      <c r="A42" s="10"/>
      <c r="B42" s="10"/>
      <c r="C42" s="100"/>
      <c r="D42" s="10"/>
      <c r="E42" s="97"/>
      <c r="F42" s="3"/>
      <c r="G42" s="3"/>
      <c r="H42" s="3"/>
      <c r="I42" s="3"/>
      <c r="J42" s="1"/>
      <c r="K42" s="3"/>
      <c r="L42" s="3"/>
      <c r="M42" s="3"/>
      <c r="N42" s="3"/>
      <c r="O42" s="3"/>
      <c r="P42" s="3"/>
      <c r="Q42" s="3"/>
      <c r="R42" s="3"/>
      <c r="S42" s="3"/>
      <c r="T42" s="3"/>
    </row>
    <row r="43" spans="1:20" x14ac:dyDescent="0.25">
      <c r="A43" s="10"/>
      <c r="B43" s="10"/>
      <c r="C43" s="100"/>
      <c r="D43" s="10"/>
      <c r="E43" s="97"/>
      <c r="F43" s="3"/>
      <c r="G43" s="3"/>
      <c r="H43" s="3"/>
      <c r="I43" s="3"/>
      <c r="J43" s="1"/>
      <c r="K43" s="3"/>
      <c r="L43" s="3"/>
      <c r="M43" s="3"/>
      <c r="N43" s="3"/>
      <c r="O43" s="3"/>
      <c r="P43" s="3"/>
      <c r="Q43" s="3"/>
      <c r="R43" s="3"/>
      <c r="S43" s="3"/>
      <c r="T43" s="3"/>
    </row>
    <row r="44" spans="1:20" x14ac:dyDescent="0.25">
      <c r="A44" s="10"/>
      <c r="B44" s="10"/>
      <c r="C44" s="100"/>
      <c r="D44" s="10"/>
      <c r="E44" s="97"/>
      <c r="F44" s="3"/>
      <c r="G44" s="3"/>
      <c r="H44" s="3"/>
      <c r="I44" s="3"/>
      <c r="J44" s="1"/>
      <c r="K44" s="3"/>
      <c r="L44" s="3"/>
      <c r="M44" s="3"/>
      <c r="N44" s="3"/>
      <c r="O44" s="3"/>
      <c r="P44" s="3"/>
      <c r="Q44" s="3"/>
      <c r="R44" s="3"/>
      <c r="S44" s="3"/>
      <c r="T44" s="3"/>
    </row>
    <row r="45" spans="1:20" x14ac:dyDescent="0.25">
      <c r="A45" s="10"/>
      <c r="B45" s="10"/>
      <c r="C45" s="100"/>
      <c r="D45" s="10"/>
      <c r="E45" s="97"/>
      <c r="F45" s="3"/>
      <c r="G45" s="3"/>
      <c r="H45" s="3"/>
      <c r="I45" s="3"/>
      <c r="J45" s="1"/>
      <c r="K45" s="3"/>
      <c r="L45" s="3"/>
      <c r="M45" s="3"/>
      <c r="N45" s="3"/>
      <c r="O45" s="3"/>
      <c r="P45" s="3"/>
      <c r="Q45" s="3"/>
      <c r="R45" s="3"/>
      <c r="S45" s="3"/>
      <c r="T45" s="3"/>
    </row>
    <row r="46" spans="1:20" x14ac:dyDescent="0.25">
      <c r="A46" s="10"/>
      <c r="B46" s="10"/>
      <c r="C46" s="100"/>
      <c r="D46" s="10"/>
      <c r="E46" s="97"/>
      <c r="F46" s="3"/>
      <c r="G46" s="3"/>
      <c r="H46" s="3"/>
      <c r="I46" s="3"/>
      <c r="J46" s="1"/>
      <c r="K46" s="3"/>
      <c r="L46" s="3"/>
      <c r="M46" s="3"/>
      <c r="N46" s="3"/>
      <c r="O46" s="3"/>
      <c r="P46" s="3"/>
      <c r="Q46" s="3"/>
      <c r="R46" s="3"/>
      <c r="S46" s="3"/>
      <c r="T46" s="3"/>
    </row>
    <row r="47" spans="1:20" x14ac:dyDescent="0.25">
      <c r="A47" s="10"/>
      <c r="B47" s="10"/>
      <c r="C47" s="10"/>
      <c r="D47" s="10"/>
      <c r="E47" s="39"/>
      <c r="F47" s="3"/>
      <c r="G47" s="3"/>
      <c r="H47" s="3"/>
      <c r="I47" s="3"/>
      <c r="J47" s="1"/>
      <c r="K47" s="3"/>
      <c r="L47" s="3"/>
      <c r="M47" s="3"/>
      <c r="N47" s="3"/>
      <c r="O47" s="3"/>
      <c r="P47" s="3"/>
      <c r="Q47" s="3"/>
      <c r="R47" s="3"/>
      <c r="S47" s="3"/>
      <c r="T47" s="3"/>
    </row>
    <row r="48" spans="1:20" x14ac:dyDescent="0.25">
      <c r="A48" s="10"/>
      <c r="B48" s="10"/>
      <c r="C48" s="10"/>
      <c r="D48" s="10"/>
      <c r="E48" s="39"/>
      <c r="F48" s="3"/>
      <c r="G48" s="3"/>
      <c r="H48" s="3"/>
      <c r="I48" s="3"/>
      <c r="J48" s="1"/>
      <c r="K48" s="3"/>
      <c r="L48" s="3"/>
      <c r="M48" s="3"/>
      <c r="N48" s="3"/>
      <c r="O48" s="3"/>
      <c r="P48" s="3"/>
      <c r="Q48" s="3"/>
      <c r="R48" s="3"/>
      <c r="S48" s="3"/>
      <c r="T48" s="3"/>
    </row>
    <row r="49" spans="1:15" x14ac:dyDescent="0.25">
      <c r="A49" s="204" t="s">
        <v>76</v>
      </c>
      <c r="B49" s="204"/>
      <c r="C49" s="204"/>
      <c r="D49" s="204"/>
      <c r="E49" s="204"/>
      <c r="F49" s="204"/>
      <c r="G49" s="14">
        <f>COUNTA(A2:A48)</f>
        <v>36</v>
      </c>
      <c r="H49" s="32" t="s">
        <v>151</v>
      </c>
      <c r="I49" s="13"/>
      <c r="J49" s="13"/>
      <c r="K49" s="13"/>
      <c r="L49" s="13"/>
      <c r="M49" s="13"/>
      <c r="N49" s="13"/>
      <c r="O49" s="13"/>
    </row>
    <row r="50" spans="1:15" x14ac:dyDescent="0.25">
      <c r="F50" s="13" t="s">
        <v>135</v>
      </c>
      <c r="G50" s="40">
        <f>COUNTIF(E2:E48,"I")</f>
        <v>36</v>
      </c>
      <c r="H50">
        <f>SUM(C2:C48)</f>
        <v>7920</v>
      </c>
    </row>
    <row r="51" spans="1:15" x14ac:dyDescent="0.25">
      <c r="F51" s="13" t="s">
        <v>134</v>
      </c>
      <c r="G51" s="40">
        <f>COUNTIF(E2:E48,"C")</f>
        <v>0</v>
      </c>
      <c r="H51">
        <f>SUM(D2:D48)</f>
        <v>0</v>
      </c>
    </row>
    <row r="52" spans="1:15" x14ac:dyDescent="0.25">
      <c r="H52">
        <f>SUM(H50:H51)</f>
        <v>7920</v>
      </c>
    </row>
    <row r="55" spans="1:15" x14ac:dyDescent="0.25">
      <c r="K55" s="13"/>
    </row>
    <row r="56" spans="1:15" x14ac:dyDescent="0.25">
      <c r="J56" s="13"/>
      <c r="K56" s="13"/>
    </row>
    <row r="57" spans="1:15" x14ac:dyDescent="0.25">
      <c r="I57" s="33"/>
      <c r="J57" s="13"/>
      <c r="K57" s="33"/>
      <c r="L57" s="33"/>
    </row>
    <row r="58" spans="1:15" x14ac:dyDescent="0.25">
      <c r="I58" s="33"/>
      <c r="J58" s="33"/>
      <c r="K58" s="33"/>
      <c r="L58" s="33"/>
    </row>
    <row r="59" spans="1:15" x14ac:dyDescent="0.25">
      <c r="I59" s="33"/>
      <c r="J59" s="33"/>
      <c r="K59" s="33"/>
      <c r="L59" s="33"/>
    </row>
    <row r="60" spans="1:15" x14ac:dyDescent="0.25">
      <c r="I60" s="33"/>
      <c r="J60" s="33"/>
      <c r="K60" s="33"/>
      <c r="L60" s="33"/>
    </row>
    <row r="61" spans="1:15" x14ac:dyDescent="0.25">
      <c r="I61" s="33"/>
      <c r="J61" s="33"/>
      <c r="K61" s="33"/>
      <c r="L61" s="33"/>
      <c r="O61" s="15"/>
    </row>
    <row r="62" spans="1:15" x14ac:dyDescent="0.25">
      <c r="I62" s="33"/>
      <c r="J62" s="33"/>
      <c r="K62" s="33"/>
      <c r="L62" s="33"/>
      <c r="O62" s="15"/>
    </row>
    <row r="63" spans="1:15" x14ac:dyDescent="0.25">
      <c r="I63" s="33"/>
      <c r="J63" s="76"/>
      <c r="K63" s="33"/>
      <c r="L63" s="33"/>
      <c r="O63" s="15"/>
    </row>
    <row r="64" spans="1:15" x14ac:dyDescent="0.25">
      <c r="I64" s="33"/>
      <c r="J64" s="33"/>
      <c r="K64" s="33"/>
      <c r="L64" s="33"/>
      <c r="O64" s="15"/>
    </row>
    <row r="66" spans="4:4" x14ac:dyDescent="0.25">
      <c r="D66" s="93"/>
    </row>
  </sheetData>
  <mergeCells count="1">
    <mergeCell ref="A49:F49"/>
  </mergeCells>
  <dataValidations count="1">
    <dataValidation type="list" allowBlank="1" showInputMessage="1" showErrorMessage="1" sqref="E2:E48" xr:uid="{B1E3F098-02D9-4606-A8E4-1FFE3B0AC095}">
      <formula1>"I,C,IC"</formula1>
    </dataValidation>
  </dataValidations>
  <hyperlinks>
    <hyperlink ref="T2" r:id="rId1" xr:uid="{31F30DDE-39F0-4AE9-BC0E-6922544DEBD8}"/>
    <hyperlink ref="T3" r:id="rId2" xr:uid="{5C503364-6764-4098-BAFC-725609619F95}"/>
    <hyperlink ref="T4" r:id="rId3" xr:uid="{BB599C92-8C7B-45B9-86CC-32792EA469C5}"/>
    <hyperlink ref="T5" r:id="rId4" xr:uid="{EE545D64-A516-4EF8-8389-9C086DEDAB98}"/>
    <hyperlink ref="T6" r:id="rId5" xr:uid="{F38A5B88-ED52-47B7-8166-626015E557B4}"/>
    <hyperlink ref="T7" r:id="rId6" xr:uid="{E184F340-6028-49A1-9C50-E0DE2C633D3F}"/>
    <hyperlink ref="T8" r:id="rId7" xr:uid="{F31258EA-E888-432E-BD29-73DB70526D86}"/>
    <hyperlink ref="T9" r:id="rId8" xr:uid="{63E12730-859B-46A4-8FE0-B7499D4EA49F}"/>
    <hyperlink ref="T10" r:id="rId9" xr:uid="{39E48BF6-C593-4834-9999-E4F54525FFE1}"/>
    <hyperlink ref="T11" r:id="rId10" xr:uid="{ACE251F9-699B-48D3-B758-521B9A092133}"/>
    <hyperlink ref="T12" r:id="rId11" xr:uid="{44EC2927-1CB8-470B-8484-948D30A55751}"/>
    <hyperlink ref="T13" r:id="rId12" xr:uid="{74E8A4B6-9E3F-4CEA-A127-1971D49CAA74}"/>
    <hyperlink ref="T14" r:id="rId13" xr:uid="{C43989F3-5CDE-4808-BAB1-996AD7B9A0A5}"/>
    <hyperlink ref="T15" r:id="rId14" xr:uid="{C52824FF-0BBE-4AEE-81F8-6C824A7F8DE1}"/>
    <hyperlink ref="T16" r:id="rId15" xr:uid="{12756FE8-F1A9-4847-B065-C150A3C19967}"/>
    <hyperlink ref="T17" r:id="rId16" xr:uid="{FB041B69-FC62-48F8-A8E3-037CCDD53B8D}"/>
    <hyperlink ref="T18" r:id="rId17" xr:uid="{21A280EC-4EBC-4572-A752-B17E795606F2}"/>
    <hyperlink ref="T19" r:id="rId18" xr:uid="{CCB292B5-260B-4F8C-9B7C-B1F06463EC03}"/>
    <hyperlink ref="T20" r:id="rId19" xr:uid="{D7038B6E-07C5-4B02-BDB5-7AAB25681B6E}"/>
    <hyperlink ref="T21" r:id="rId20" xr:uid="{11EE6C97-E427-4DAA-A169-E745CAC53264}"/>
    <hyperlink ref="T22" r:id="rId21" xr:uid="{C4B56B74-F2CF-4C6B-B6BC-3BCC4C8BAC67}"/>
    <hyperlink ref="T23" r:id="rId22" xr:uid="{9F70773E-5580-40F2-8EEB-0332FD4C7769}"/>
    <hyperlink ref="T24" r:id="rId23" xr:uid="{3B8358DB-2585-40FC-A3E2-9DF0B0BEBF0E}"/>
    <hyperlink ref="T25" r:id="rId24" xr:uid="{9DCD865A-E8D1-46A6-B420-C186076AACFB}"/>
    <hyperlink ref="T26" r:id="rId25" xr:uid="{EA356E1E-EC59-4E85-B938-005888C9BA31}"/>
    <hyperlink ref="T27" r:id="rId26" xr:uid="{374AAE47-D1B5-4E61-9F0C-EC2E894DD25C}"/>
    <hyperlink ref="T28" r:id="rId27" xr:uid="{653F9F9C-5DEF-4716-9F6A-EFD48A71B6E2}"/>
    <hyperlink ref="T29" r:id="rId28" xr:uid="{30BA77A0-F9D9-426F-8DD9-5416454A315C}"/>
    <hyperlink ref="T30" r:id="rId29" xr:uid="{CC7B3B5E-7747-4EA1-B16D-A7A144575B33}"/>
    <hyperlink ref="T31" r:id="rId30" xr:uid="{81D7045D-3820-4445-ADE0-09CA0329490B}"/>
    <hyperlink ref="T32" r:id="rId31" xr:uid="{B3166038-0C52-4CFB-8AD9-5C9E73832E07}"/>
    <hyperlink ref="T33" r:id="rId32" xr:uid="{745CBC8E-E670-42BB-975D-5FC9869D0020}"/>
    <hyperlink ref="T34" r:id="rId33" xr:uid="{41574FC4-862F-4B67-BD3D-7CD24FE700E5}"/>
    <hyperlink ref="T35" r:id="rId34" xr:uid="{21848C77-6134-499E-A0C1-020AB37E3ECB}"/>
    <hyperlink ref="T36" r:id="rId35" xr:uid="{75490838-06FE-47C0-8B9F-FF85F9334E58}"/>
    <hyperlink ref="T37" r:id="rId36" xr:uid="{496EA1EB-1A3E-4983-940B-075E29A89D78}"/>
  </hyperlinks>
  <pageMargins left="0.7" right="0.7" top="0.75" bottom="0.75" header="0.3" footer="0.3"/>
  <drawing r:id="rId37"/>
  <tableParts count="1">
    <tablePart r:id="rId38"/>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9"/>
  <sheetViews>
    <sheetView workbookViewId="0"/>
  </sheetViews>
  <sheetFormatPr baseColWidth="10" defaultRowHeight="15" x14ac:dyDescent="0.25"/>
  <cols>
    <col min="6" max="6" width="28.7109375" customWidth="1"/>
    <col min="7" max="7" width="50.28515625" customWidth="1"/>
    <col min="8" max="8" width="23" customWidth="1"/>
    <col min="9" max="9" width="16.140625" customWidth="1"/>
    <col min="10" max="10" width="36.28515625" customWidth="1"/>
    <col min="11" max="11" width="43.140625" customWidth="1"/>
    <col min="12" max="12" width="19.28515625" customWidth="1"/>
    <col min="13" max="13" width="21.7109375" customWidth="1"/>
    <col min="14" max="14" width="122.85546875" customWidth="1"/>
  </cols>
  <sheetData>
    <row r="1" spans="1:14" ht="30" x14ac:dyDescent="0.25">
      <c r="A1" s="2" t="s">
        <v>178</v>
      </c>
      <c r="B1" s="5" t="s">
        <v>0</v>
      </c>
      <c r="C1" s="62" t="s">
        <v>152</v>
      </c>
      <c r="D1" s="61" t="s">
        <v>153</v>
      </c>
      <c r="E1" s="60" t="s">
        <v>182</v>
      </c>
      <c r="F1" s="6" t="s">
        <v>1</v>
      </c>
      <c r="G1" s="6" t="s">
        <v>38</v>
      </c>
      <c r="H1" s="6" t="s">
        <v>31</v>
      </c>
      <c r="I1" s="6" t="s">
        <v>6</v>
      </c>
      <c r="J1" s="6" t="s">
        <v>39</v>
      </c>
      <c r="K1" s="6" t="s">
        <v>40</v>
      </c>
      <c r="L1" s="6" t="s">
        <v>35</v>
      </c>
      <c r="M1" s="6" t="s">
        <v>7</v>
      </c>
      <c r="N1" s="6" t="s">
        <v>8</v>
      </c>
    </row>
    <row r="2" spans="1:14" x14ac:dyDescent="0.25">
      <c r="A2" s="10">
        <v>23478</v>
      </c>
      <c r="B2" s="10">
        <v>2024</v>
      </c>
      <c r="C2" s="10">
        <v>495</v>
      </c>
      <c r="D2" s="10"/>
      <c r="E2" s="97" t="s">
        <v>183</v>
      </c>
      <c r="F2" s="3" t="s">
        <v>498</v>
      </c>
      <c r="G2" s="95" t="s">
        <v>796</v>
      </c>
      <c r="H2" s="95" t="s">
        <v>797</v>
      </c>
      <c r="I2" s="95" t="s">
        <v>798</v>
      </c>
      <c r="J2" s="95" t="s">
        <v>41</v>
      </c>
      <c r="K2" s="95" t="s">
        <v>593</v>
      </c>
      <c r="L2" s="95"/>
      <c r="M2" s="95" t="s">
        <v>27</v>
      </c>
      <c r="N2" s="8" t="s">
        <v>799</v>
      </c>
    </row>
    <row r="3" spans="1:14" s="93" customFormat="1" x14ac:dyDescent="0.25">
      <c r="A3" s="10">
        <v>24539</v>
      </c>
      <c r="B3" s="10">
        <v>2024</v>
      </c>
      <c r="C3" s="10">
        <v>495</v>
      </c>
      <c r="D3" s="10"/>
      <c r="E3" s="97" t="s">
        <v>183</v>
      </c>
      <c r="F3" s="95" t="s">
        <v>461</v>
      </c>
      <c r="G3" s="95" t="s">
        <v>800</v>
      </c>
      <c r="H3" s="95" t="s">
        <v>801</v>
      </c>
      <c r="I3" s="95"/>
      <c r="J3" s="95" t="s">
        <v>64</v>
      </c>
      <c r="K3" s="95" t="s">
        <v>802</v>
      </c>
      <c r="L3" s="95"/>
      <c r="M3" s="95" t="s">
        <v>466</v>
      </c>
      <c r="N3" s="8" t="s">
        <v>803</v>
      </c>
    </row>
    <row r="4" spans="1:14" s="93" customFormat="1" x14ac:dyDescent="0.25">
      <c r="A4" s="10">
        <v>3495</v>
      </c>
      <c r="B4" s="10">
        <v>2024</v>
      </c>
      <c r="C4" s="10">
        <v>495</v>
      </c>
      <c r="D4" s="10"/>
      <c r="E4" s="97" t="s">
        <v>183</v>
      </c>
      <c r="F4" s="95" t="s">
        <v>422</v>
      </c>
      <c r="G4" s="95" t="s">
        <v>686</v>
      </c>
      <c r="H4" s="95" t="s">
        <v>804</v>
      </c>
      <c r="I4" s="95"/>
      <c r="J4" s="95" t="s">
        <v>64</v>
      </c>
      <c r="K4" s="95" t="s">
        <v>462</v>
      </c>
      <c r="L4" s="95"/>
      <c r="M4" s="95" t="s">
        <v>425</v>
      </c>
      <c r="N4" s="8" t="s">
        <v>805</v>
      </c>
    </row>
    <row r="5" spans="1:14" s="93" customFormat="1" x14ac:dyDescent="0.25">
      <c r="A5" s="10"/>
      <c r="B5" s="10"/>
      <c r="C5" s="10"/>
      <c r="D5" s="10"/>
      <c r="E5" s="97"/>
      <c r="F5" s="95"/>
      <c r="G5" s="95"/>
      <c r="H5" s="95"/>
      <c r="I5" s="95"/>
      <c r="J5" s="95"/>
      <c r="K5" s="95"/>
      <c r="L5" s="95"/>
      <c r="M5" s="95"/>
      <c r="N5" s="8"/>
    </row>
    <row r="6" spans="1:14" s="93" customFormat="1" x14ac:dyDescent="0.25">
      <c r="A6" s="10"/>
      <c r="B6" s="10"/>
      <c r="C6" s="10"/>
      <c r="D6" s="10"/>
      <c r="E6" s="97"/>
      <c r="F6" s="95"/>
      <c r="G6" s="95"/>
      <c r="H6" s="95"/>
      <c r="I6" s="95"/>
      <c r="J6" s="95"/>
      <c r="K6" s="95"/>
      <c r="L6" s="95"/>
      <c r="M6" s="95"/>
      <c r="N6" s="8"/>
    </row>
    <row r="7" spans="1:14" x14ac:dyDescent="0.25">
      <c r="A7" s="10"/>
      <c r="B7" s="10"/>
      <c r="C7" s="10"/>
      <c r="D7" s="10"/>
      <c r="E7" s="97"/>
      <c r="F7" s="3"/>
      <c r="G7" s="95"/>
      <c r="H7" s="95"/>
      <c r="I7" s="95"/>
      <c r="J7" s="95"/>
      <c r="K7" s="95"/>
      <c r="L7" s="95"/>
      <c r="M7" s="95"/>
      <c r="N7" s="8"/>
    </row>
    <row r="8" spans="1:14" x14ac:dyDescent="0.25">
      <c r="A8" s="10"/>
      <c r="B8" s="10"/>
      <c r="C8" s="10"/>
      <c r="D8" s="10"/>
      <c r="E8" s="97"/>
      <c r="F8" s="3"/>
      <c r="G8" s="95"/>
      <c r="H8" s="95"/>
      <c r="I8" s="95"/>
      <c r="J8" s="95"/>
      <c r="K8" s="95"/>
      <c r="L8" s="95"/>
      <c r="M8" s="95"/>
      <c r="N8" s="8"/>
    </row>
    <row r="9" spans="1:14" x14ac:dyDescent="0.25">
      <c r="A9" s="10"/>
      <c r="B9" s="10"/>
      <c r="C9" s="10"/>
      <c r="D9" s="10"/>
      <c r="E9" s="97"/>
      <c r="F9" s="3"/>
      <c r="G9" s="95"/>
      <c r="H9" s="95"/>
      <c r="I9" s="95"/>
      <c r="J9" s="95"/>
      <c r="K9" s="95"/>
      <c r="L9" s="95"/>
      <c r="M9" s="95"/>
      <c r="N9" s="8"/>
    </row>
    <row r="10" spans="1:14" x14ac:dyDescent="0.25">
      <c r="A10" s="10"/>
      <c r="B10" s="10"/>
      <c r="C10" s="10"/>
      <c r="D10" s="10"/>
      <c r="E10" s="97"/>
      <c r="F10" s="3"/>
      <c r="G10" s="95"/>
      <c r="H10" s="95"/>
      <c r="I10" s="95"/>
      <c r="J10" s="95"/>
      <c r="K10" s="95"/>
      <c r="L10" s="95"/>
      <c r="M10" s="95"/>
      <c r="N10" s="8"/>
    </row>
    <row r="11" spans="1:14" x14ac:dyDescent="0.25">
      <c r="A11" s="10"/>
      <c r="B11" s="10"/>
      <c r="C11" s="10"/>
      <c r="D11" s="10"/>
      <c r="E11" s="30"/>
      <c r="F11" s="3"/>
      <c r="G11" s="3"/>
      <c r="H11" s="3"/>
      <c r="I11" s="3"/>
      <c r="J11" s="3"/>
      <c r="K11" s="3"/>
      <c r="L11" s="3"/>
      <c r="M11" s="3"/>
      <c r="N11" s="3"/>
    </row>
    <row r="23" spans="1:8" x14ac:dyDescent="0.25">
      <c r="A23" s="204" t="s">
        <v>77</v>
      </c>
      <c r="B23" s="204"/>
      <c r="C23" s="204"/>
      <c r="D23" s="204"/>
      <c r="E23" s="204"/>
      <c r="F23" s="204"/>
      <c r="G23" s="14">
        <f>COUNTA(A2:A11)</f>
        <v>3</v>
      </c>
      <c r="H23" s="32" t="s">
        <v>151</v>
      </c>
    </row>
    <row r="24" spans="1:8" x14ac:dyDescent="0.25">
      <c r="F24" s="13" t="s">
        <v>135</v>
      </c>
      <c r="G24" s="40">
        <f>COUNTIF(E2:E10,"I")</f>
        <v>3</v>
      </c>
      <c r="H24">
        <f>SUM(C2:C22)</f>
        <v>1485</v>
      </c>
    </row>
    <row r="25" spans="1:8" x14ac:dyDescent="0.25">
      <c r="F25" s="13" t="s">
        <v>134</v>
      </c>
      <c r="G25" s="40">
        <f>COUNTIF(E2:E11,"C")</f>
        <v>0</v>
      </c>
      <c r="H25">
        <f>SUM(D2:D22)</f>
        <v>0</v>
      </c>
    </row>
    <row r="26" spans="1:8" x14ac:dyDescent="0.25">
      <c r="H26">
        <f>SUM(H24:H25)</f>
        <v>1485</v>
      </c>
    </row>
    <row r="29" spans="1:8" x14ac:dyDescent="0.25">
      <c r="F29" s="13"/>
    </row>
  </sheetData>
  <mergeCells count="1">
    <mergeCell ref="A23:F23"/>
  </mergeCells>
  <dataValidations count="1">
    <dataValidation type="list" allowBlank="1" showInputMessage="1" showErrorMessage="1" sqref="E2:E11" xr:uid="{17FB7871-3AE7-47AA-B091-5CD614178810}">
      <formula1>"I,C,IC"</formula1>
    </dataValidation>
  </dataValidations>
  <hyperlinks>
    <hyperlink ref="N2" r:id="rId1" xr:uid="{970C4936-2EC0-4A3D-B10A-1481C732C56F}"/>
    <hyperlink ref="N3" r:id="rId2" xr:uid="{C8197883-68ED-4CE8-8213-B88561D91E91}"/>
    <hyperlink ref="N4" r:id="rId3" xr:uid="{4064CE07-E66A-4880-916E-EC01260836D8}"/>
  </hyperlinks>
  <pageMargins left="0.7" right="0.7" top="0.75" bottom="0.75" header="0.3" footer="0.3"/>
  <drawing r:id="rId4"/>
  <tableParts count="1">
    <tablePart r:id="rId5"/>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9:H22"/>
  <sheetViews>
    <sheetView workbookViewId="0"/>
  </sheetViews>
  <sheetFormatPr baseColWidth="10" defaultRowHeight="15" x14ac:dyDescent="0.25"/>
  <sheetData>
    <row r="19" spans="1:8" ht="14.45" customHeight="1" x14ac:dyDescent="0.25">
      <c r="A19" s="203" t="s">
        <v>78</v>
      </c>
      <c r="B19" s="203"/>
      <c r="C19" s="203"/>
      <c r="D19" s="203"/>
      <c r="E19" s="203"/>
      <c r="F19" s="203"/>
      <c r="G19" s="14">
        <f>COUNTA(A2:A16)</f>
        <v>0</v>
      </c>
      <c r="H19" s="32" t="s">
        <v>151</v>
      </c>
    </row>
    <row r="20" spans="1:8" x14ac:dyDescent="0.25">
      <c r="F20" s="13" t="s">
        <v>135</v>
      </c>
      <c r="G20" s="40">
        <f>COUNTIF(E2:E18,"I")</f>
        <v>0</v>
      </c>
      <c r="H20">
        <f>SUM(C2:C18)</f>
        <v>0</v>
      </c>
    </row>
    <row r="21" spans="1:8" x14ac:dyDescent="0.25">
      <c r="F21" s="13" t="s">
        <v>134</v>
      </c>
      <c r="G21" s="40">
        <f>COUNTIF(E2:E18,"C")</f>
        <v>0</v>
      </c>
      <c r="H21">
        <f>SUM(D2:D18)</f>
        <v>0</v>
      </c>
    </row>
    <row r="22" spans="1:8" x14ac:dyDescent="0.25">
      <c r="H22">
        <f>SUM(H20:H21)</f>
        <v>0</v>
      </c>
    </row>
  </sheetData>
  <mergeCells count="1">
    <mergeCell ref="A19:F1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9:H22"/>
  <sheetViews>
    <sheetView workbookViewId="0"/>
  </sheetViews>
  <sheetFormatPr baseColWidth="10" defaultRowHeight="15" x14ac:dyDescent="0.25"/>
  <cols>
    <col min="8" max="10" width="11.42578125" customWidth="1"/>
  </cols>
  <sheetData>
    <row r="19" spans="1:8" ht="14.45" customHeight="1" x14ac:dyDescent="0.25">
      <c r="A19" s="203" t="s">
        <v>79</v>
      </c>
      <c r="B19" s="203"/>
      <c r="C19" s="203"/>
      <c r="D19" s="203"/>
      <c r="E19" s="203"/>
      <c r="F19" s="203"/>
      <c r="G19" s="14">
        <f>COUNTA(A2:A16)</f>
        <v>0</v>
      </c>
      <c r="H19" s="32" t="s">
        <v>151</v>
      </c>
    </row>
    <row r="20" spans="1:8" x14ac:dyDescent="0.25">
      <c r="F20" s="13" t="s">
        <v>135</v>
      </c>
      <c r="G20" s="40">
        <f>COUNTIF(E2:E18,"I")</f>
        <v>0</v>
      </c>
      <c r="H20">
        <f>SUM(C2:C18)</f>
        <v>0</v>
      </c>
    </row>
    <row r="21" spans="1:8" x14ac:dyDescent="0.25">
      <c r="F21" s="13" t="s">
        <v>134</v>
      </c>
      <c r="G21" s="40">
        <f>COUNTIF(E2:E18,"C")</f>
        <v>0</v>
      </c>
      <c r="H21">
        <f>SUM(D2:D18)</f>
        <v>0</v>
      </c>
    </row>
    <row r="22" spans="1:8" x14ac:dyDescent="0.25">
      <c r="H22">
        <f>SUM(H20:H21)</f>
        <v>0</v>
      </c>
    </row>
  </sheetData>
  <mergeCells count="1">
    <mergeCell ref="A19:F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F81D-C6AA-4039-94DB-73FD48AAFA3B}">
  <dimension ref="B10:J13"/>
  <sheetViews>
    <sheetView workbookViewId="0">
      <selection activeCell="M9" sqref="M9"/>
    </sheetView>
  </sheetViews>
  <sheetFormatPr baseColWidth="10" defaultRowHeight="15" x14ac:dyDescent="0.25"/>
  <sheetData>
    <row r="10" spans="2:10" ht="15.75" thickBot="1" x14ac:dyDescent="0.3"/>
    <row r="11" spans="2:10" ht="77.25" thickBot="1" x14ac:dyDescent="0.3">
      <c r="B11" s="105">
        <v>12663</v>
      </c>
      <c r="C11" s="106" t="s">
        <v>334</v>
      </c>
      <c r="D11" s="106" t="s">
        <v>253</v>
      </c>
      <c r="E11" s="106" t="s">
        <v>335</v>
      </c>
      <c r="F11" s="106" t="s">
        <v>336</v>
      </c>
      <c r="G11" s="107" t="s">
        <v>337</v>
      </c>
      <c r="H11" s="107" t="s">
        <v>338</v>
      </c>
      <c r="I11" s="107" t="s">
        <v>339</v>
      </c>
      <c r="J11" s="108" t="s">
        <v>319</v>
      </c>
    </row>
    <row r="12" spans="2:10" ht="15.75" thickBot="1" x14ac:dyDescent="0.3"/>
    <row r="13" spans="2:10" ht="77.25" thickBot="1" x14ac:dyDescent="0.3">
      <c r="B13" s="109">
        <v>25870</v>
      </c>
      <c r="C13" s="110" t="s">
        <v>340</v>
      </c>
      <c r="D13" s="110" t="s">
        <v>253</v>
      </c>
      <c r="E13" s="110" t="s">
        <v>335</v>
      </c>
      <c r="F13" s="110" t="s">
        <v>336</v>
      </c>
      <c r="G13" s="111" t="s">
        <v>337</v>
      </c>
      <c r="H13" s="111" t="s">
        <v>252</v>
      </c>
      <c r="I13" s="111" t="s">
        <v>339</v>
      </c>
      <c r="J13" s="112" t="s">
        <v>319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3"/>
  <sheetViews>
    <sheetView workbookViewId="0"/>
  </sheetViews>
  <sheetFormatPr baseColWidth="10" defaultRowHeight="15" x14ac:dyDescent="0.25"/>
  <cols>
    <col min="7" max="7" width="20.28515625" customWidth="1"/>
    <col min="9" max="9" width="30.140625" customWidth="1"/>
    <col min="10" max="10" width="29.5703125" customWidth="1"/>
    <col min="11" max="11" width="18.5703125" customWidth="1"/>
    <col min="12" max="12" width="19.28515625" customWidth="1"/>
    <col min="13" max="13" width="13.28515625" customWidth="1"/>
    <col min="15" max="15" width="30.140625" customWidth="1"/>
    <col min="21" max="21" width="17.42578125" customWidth="1"/>
    <col min="22" max="22" width="14.5703125" customWidth="1"/>
    <col min="23" max="23" width="16.140625" customWidth="1"/>
    <col min="24" max="24" width="20.28515625" customWidth="1"/>
    <col min="25" max="25" width="60.140625" customWidth="1"/>
    <col min="26" max="26" width="23.42578125" customWidth="1"/>
  </cols>
  <sheetData>
    <row r="1" spans="1:26" ht="30" x14ac:dyDescent="0.25">
      <c r="A1" s="2" t="s">
        <v>272</v>
      </c>
      <c r="B1" s="5" t="s">
        <v>0</v>
      </c>
      <c r="C1" s="62" t="s">
        <v>152</v>
      </c>
      <c r="D1" s="61" t="s">
        <v>153</v>
      </c>
      <c r="E1" s="60" t="s">
        <v>182</v>
      </c>
      <c r="F1" s="6" t="s">
        <v>1</v>
      </c>
      <c r="G1" s="6" t="s">
        <v>42</v>
      </c>
      <c r="H1" s="4" t="s">
        <v>9</v>
      </c>
      <c r="I1" s="4" t="s">
        <v>10</v>
      </c>
      <c r="J1" s="4" t="s">
        <v>5</v>
      </c>
      <c r="K1" s="6" t="s">
        <v>65</v>
      </c>
      <c r="L1" s="6" t="s">
        <v>66</v>
      </c>
      <c r="M1" s="6" t="s">
        <v>56</v>
      </c>
      <c r="N1" s="6" t="s">
        <v>54</v>
      </c>
      <c r="O1" s="5" t="s">
        <v>43</v>
      </c>
      <c r="P1" s="6" t="s">
        <v>22</v>
      </c>
      <c r="Q1" s="6" t="s">
        <v>53</v>
      </c>
      <c r="R1" s="6" t="s">
        <v>15</v>
      </c>
      <c r="S1" s="6" t="s">
        <v>24</v>
      </c>
      <c r="T1" s="6" t="s">
        <v>55</v>
      </c>
      <c r="U1" s="5" t="s">
        <v>67</v>
      </c>
      <c r="V1" s="6" t="s">
        <v>68</v>
      </c>
      <c r="W1" s="6" t="s">
        <v>6</v>
      </c>
      <c r="X1" s="6" t="s">
        <v>69</v>
      </c>
      <c r="Y1" s="6" t="s">
        <v>7</v>
      </c>
      <c r="Z1" s="6" t="s">
        <v>8</v>
      </c>
    </row>
    <row r="2" spans="1:26" x14ac:dyDescent="0.25">
      <c r="A2" s="10"/>
      <c r="B2" s="10"/>
      <c r="C2" s="22"/>
      <c r="D2" s="10"/>
      <c r="E2" s="97"/>
      <c r="F2" s="3"/>
      <c r="G2" s="3"/>
      <c r="H2" s="34"/>
      <c r="I2" s="34"/>
      <c r="J2" s="34"/>
      <c r="K2" s="3"/>
      <c r="L2" s="11"/>
      <c r="M2" s="3"/>
      <c r="N2" s="3"/>
      <c r="O2" s="1"/>
      <c r="P2" s="3"/>
      <c r="Q2" s="11"/>
      <c r="R2" s="3"/>
      <c r="S2" s="11"/>
      <c r="T2" s="3"/>
      <c r="U2" s="1"/>
      <c r="V2" s="3"/>
      <c r="W2" s="3"/>
      <c r="X2" s="3"/>
      <c r="Y2" s="3"/>
      <c r="Z2" s="93"/>
    </row>
    <row r="3" spans="1:26" x14ac:dyDescent="0.25">
      <c r="A3" s="10"/>
      <c r="B3" s="10"/>
      <c r="C3" s="93"/>
      <c r="D3" s="10"/>
      <c r="E3" s="97"/>
      <c r="F3" s="95"/>
      <c r="G3" s="95"/>
      <c r="H3" s="92"/>
      <c r="I3" s="92"/>
      <c r="J3" s="92"/>
      <c r="K3" s="95"/>
      <c r="L3" s="11"/>
      <c r="M3" s="95"/>
      <c r="N3" s="95"/>
      <c r="O3" s="94"/>
      <c r="P3" s="95"/>
      <c r="Q3" s="11"/>
      <c r="R3" s="95"/>
      <c r="S3" s="11"/>
      <c r="T3" s="95"/>
      <c r="U3" s="94"/>
      <c r="V3" s="95"/>
      <c r="W3" s="95"/>
      <c r="X3" s="95"/>
      <c r="Y3" s="95"/>
      <c r="Z3" s="93"/>
    </row>
    <row r="20" spans="1:8" x14ac:dyDescent="0.25">
      <c r="A20" s="204" t="s">
        <v>188</v>
      </c>
      <c r="B20" s="204"/>
      <c r="C20" s="204"/>
      <c r="D20" s="204"/>
      <c r="E20" s="204"/>
      <c r="F20" s="204"/>
      <c r="G20" s="14">
        <f>COUNTA(A2:A17)</f>
        <v>0</v>
      </c>
      <c r="H20" s="32" t="s">
        <v>151</v>
      </c>
    </row>
    <row r="21" spans="1:8" x14ac:dyDescent="0.25">
      <c r="F21" s="13" t="s">
        <v>135</v>
      </c>
      <c r="G21" s="40">
        <f>COUNTIF(E2:E19,"I")</f>
        <v>0</v>
      </c>
      <c r="H21">
        <f>SUM(C2:C19)</f>
        <v>0</v>
      </c>
    </row>
    <row r="22" spans="1:8" x14ac:dyDescent="0.25">
      <c r="F22" s="13" t="s">
        <v>134</v>
      </c>
      <c r="G22" s="40">
        <f>COUNTIF(E2:E19,"C")</f>
        <v>0</v>
      </c>
      <c r="H22">
        <f>SUM(D2:D19)</f>
        <v>0</v>
      </c>
    </row>
    <row r="23" spans="1:8" x14ac:dyDescent="0.25">
      <c r="H23">
        <f>SUM(H21:H22)</f>
        <v>0</v>
      </c>
    </row>
  </sheetData>
  <mergeCells count="1">
    <mergeCell ref="A20:F20"/>
  </mergeCells>
  <dataValidations count="1">
    <dataValidation type="list" allowBlank="1" showInputMessage="1" showErrorMessage="1" sqref="E2:E3" xr:uid="{8332A994-A47C-4E82-8F2A-00DB39814D56}">
      <formula1>"I,C,IC"</formula1>
    </dataValidation>
  </dataValidation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2"/>
  <sheetViews>
    <sheetView workbookViewId="0"/>
  </sheetViews>
  <sheetFormatPr baseColWidth="10" defaultRowHeight="15" x14ac:dyDescent="0.25"/>
  <cols>
    <col min="6" max="6" width="27.140625" customWidth="1"/>
    <col min="7" max="7" width="37.5703125" customWidth="1"/>
    <col min="8" max="8" width="28.28515625" customWidth="1"/>
    <col min="9" max="9" width="25" customWidth="1"/>
    <col min="10" max="10" width="16.28515625" customWidth="1"/>
    <col min="11" max="11" width="18.42578125" customWidth="1"/>
    <col min="12" max="12" width="23.7109375" customWidth="1"/>
    <col min="13" max="13" width="39.85546875" customWidth="1"/>
  </cols>
  <sheetData>
    <row r="1" spans="1:14" ht="30" x14ac:dyDescent="0.25">
      <c r="A1" s="2" t="s">
        <v>178</v>
      </c>
      <c r="B1" s="5" t="s">
        <v>0</v>
      </c>
      <c r="C1" s="62" t="s">
        <v>152</v>
      </c>
      <c r="D1" s="61" t="s">
        <v>153</v>
      </c>
      <c r="E1" s="60" t="s">
        <v>182</v>
      </c>
      <c r="F1" s="6" t="s">
        <v>1</v>
      </c>
      <c r="G1" s="6" t="s">
        <v>6</v>
      </c>
      <c r="H1" s="6" t="s">
        <v>7</v>
      </c>
      <c r="I1" s="6" t="s">
        <v>44</v>
      </c>
      <c r="J1" s="6" t="s">
        <v>45</v>
      </c>
      <c r="K1" s="6" t="s">
        <v>46</v>
      </c>
      <c r="L1" s="6" t="s">
        <v>47</v>
      </c>
      <c r="M1" s="6" t="s">
        <v>8</v>
      </c>
      <c r="N1" s="4" t="s">
        <v>150</v>
      </c>
    </row>
    <row r="2" spans="1:14" x14ac:dyDescent="0.25">
      <c r="A2" s="10"/>
      <c r="B2" s="10"/>
      <c r="C2" s="10"/>
      <c r="D2" s="10"/>
      <c r="E2" s="39"/>
      <c r="F2" s="3"/>
      <c r="G2" s="3"/>
      <c r="H2" s="3"/>
      <c r="I2" s="3"/>
      <c r="J2" s="3"/>
      <c r="K2" s="3"/>
      <c r="L2" s="3"/>
      <c r="M2" s="3"/>
      <c r="N2" s="3"/>
    </row>
    <row r="3" spans="1:14" x14ac:dyDescent="0.25">
      <c r="A3" s="10"/>
      <c r="B3" s="10"/>
      <c r="C3" s="10"/>
      <c r="D3" s="10"/>
      <c r="E3" s="30"/>
      <c r="F3" s="3"/>
      <c r="G3" s="3"/>
      <c r="H3" s="3"/>
      <c r="I3" s="3"/>
      <c r="J3" s="3"/>
      <c r="K3" s="3"/>
      <c r="L3" s="3"/>
      <c r="M3" s="3"/>
      <c r="N3" s="3"/>
    </row>
    <row r="4" spans="1:14" x14ac:dyDescent="0.25">
      <c r="A4" s="10"/>
      <c r="B4" s="10"/>
      <c r="C4" s="10"/>
      <c r="D4" s="10"/>
      <c r="E4" s="30"/>
      <c r="F4" s="3"/>
      <c r="G4" s="3"/>
      <c r="H4" s="3"/>
      <c r="I4" s="3"/>
      <c r="J4" s="3"/>
      <c r="K4" s="3"/>
      <c r="L4" s="3"/>
      <c r="M4" s="3"/>
      <c r="N4" s="3"/>
    </row>
    <row r="5" spans="1:14" x14ac:dyDescent="0.25">
      <c r="A5" s="10"/>
      <c r="B5" s="10"/>
      <c r="C5" s="10"/>
      <c r="D5" s="10"/>
      <c r="E5" s="30"/>
      <c r="F5" s="3"/>
      <c r="G5" s="3"/>
      <c r="H5" s="3"/>
      <c r="I5" s="3"/>
      <c r="J5" s="3"/>
      <c r="K5" s="3"/>
      <c r="L5" s="3"/>
      <c r="M5" s="3"/>
      <c r="N5" s="3"/>
    </row>
    <row r="6" spans="1:14" x14ac:dyDescent="0.25">
      <c r="A6" s="10"/>
      <c r="B6" s="10"/>
      <c r="C6" s="10"/>
      <c r="D6" s="10"/>
      <c r="E6" s="30"/>
      <c r="F6" s="3"/>
      <c r="G6" s="3"/>
      <c r="H6" s="3"/>
      <c r="I6" s="3"/>
      <c r="J6" s="3"/>
      <c r="K6" s="3"/>
      <c r="L6" s="3"/>
      <c r="M6" s="3"/>
      <c r="N6" s="3"/>
    </row>
    <row r="7" spans="1:14" x14ac:dyDescent="0.25">
      <c r="A7" s="10"/>
      <c r="B7" s="10"/>
      <c r="C7" s="10"/>
      <c r="D7" s="10"/>
      <c r="E7" s="30"/>
      <c r="F7" s="3"/>
      <c r="G7" s="3"/>
      <c r="H7" s="3"/>
      <c r="I7" s="3"/>
      <c r="J7" s="3"/>
      <c r="K7" s="3"/>
      <c r="L7" s="3"/>
      <c r="M7" s="3"/>
      <c r="N7" s="3"/>
    </row>
    <row r="19" spans="1:8" x14ac:dyDescent="0.25">
      <c r="A19" s="204" t="s">
        <v>80</v>
      </c>
      <c r="B19" s="204"/>
      <c r="C19" s="204"/>
      <c r="D19" s="204"/>
      <c r="E19" s="204"/>
      <c r="F19" s="204"/>
      <c r="G19" s="14">
        <f>COUNTA(A2:A16)</f>
        <v>0</v>
      </c>
      <c r="H19" s="32" t="s">
        <v>151</v>
      </c>
    </row>
    <row r="20" spans="1:8" x14ac:dyDescent="0.25">
      <c r="F20" s="13" t="s">
        <v>135</v>
      </c>
      <c r="G20" s="40">
        <f>COUNTIF(E2:E18,"I")</f>
        <v>0</v>
      </c>
      <c r="H20">
        <f>SUM(C2:C18)</f>
        <v>0</v>
      </c>
    </row>
    <row r="21" spans="1:8" x14ac:dyDescent="0.25">
      <c r="F21" s="13" t="s">
        <v>134</v>
      </c>
      <c r="G21" s="40">
        <f>COUNTIF(E2:E18,"C")</f>
        <v>0</v>
      </c>
      <c r="H21">
        <f>SUM(D2:D18)</f>
        <v>0</v>
      </c>
    </row>
    <row r="22" spans="1:8" x14ac:dyDescent="0.25">
      <c r="H22">
        <f>SUM(H20:H21)</f>
        <v>0</v>
      </c>
    </row>
  </sheetData>
  <mergeCells count="1">
    <mergeCell ref="A19:F19"/>
  </mergeCells>
  <dataValidations count="1">
    <dataValidation type="list" allowBlank="1" showInputMessage="1" showErrorMessage="1" sqref="E2:E7" xr:uid="{B015E42B-224C-499C-B9A6-5A321F1E3A55}">
      <formula1>"I,C,IC"</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2F76-C3D1-4DE7-9D40-83134CE55037}">
  <dimension ref="A1:O31"/>
  <sheetViews>
    <sheetView tabSelected="1" workbookViewId="0">
      <selection activeCell="B1" sqref="B1:F4"/>
    </sheetView>
  </sheetViews>
  <sheetFormatPr baseColWidth="10" defaultRowHeight="15" x14ac:dyDescent="0.25"/>
  <cols>
    <col min="2" max="2" width="33.28515625" customWidth="1"/>
    <col min="3" max="3" width="31.28515625" customWidth="1"/>
    <col min="4" max="4" width="14.42578125" customWidth="1"/>
    <col min="6" max="6" width="30.7109375" customWidth="1"/>
    <col min="12" max="12" width="15.7109375" customWidth="1"/>
    <col min="15" max="15" width="30.5703125" customWidth="1"/>
  </cols>
  <sheetData>
    <row r="1" spans="1:15" x14ac:dyDescent="0.25">
      <c r="B1" s="151" t="s">
        <v>807</v>
      </c>
      <c r="C1" s="151"/>
      <c r="D1" s="151"/>
      <c r="E1" s="151"/>
      <c r="F1" s="151"/>
    </row>
    <row r="2" spans="1:15" x14ac:dyDescent="0.25">
      <c r="B2" s="151"/>
      <c r="C2" s="151"/>
      <c r="D2" s="151"/>
      <c r="E2" s="151"/>
      <c r="F2" s="151"/>
    </row>
    <row r="3" spans="1:15" x14ac:dyDescent="0.25">
      <c r="B3" s="151"/>
      <c r="C3" s="151"/>
      <c r="D3" s="151"/>
      <c r="E3" s="151"/>
      <c r="F3" s="151"/>
    </row>
    <row r="4" spans="1:15" x14ac:dyDescent="0.25">
      <c r="B4" s="151"/>
      <c r="C4" s="151"/>
      <c r="D4" s="151"/>
      <c r="E4" s="151"/>
      <c r="F4" s="151"/>
    </row>
    <row r="6" spans="1:15" x14ac:dyDescent="0.25">
      <c r="A6" s="26" t="s">
        <v>198</v>
      </c>
      <c r="B6" s="26" t="s">
        <v>81</v>
      </c>
      <c r="C6" s="26" t="s">
        <v>82</v>
      </c>
      <c r="D6" s="26" t="s">
        <v>133</v>
      </c>
      <c r="E6" s="26" t="s">
        <v>136</v>
      </c>
      <c r="F6" s="26" t="s">
        <v>83</v>
      </c>
      <c r="L6" s="26" t="s">
        <v>198</v>
      </c>
      <c r="M6" s="26" t="s">
        <v>133</v>
      </c>
      <c r="N6" s="26" t="s">
        <v>136</v>
      </c>
      <c r="O6" s="26" t="s">
        <v>83</v>
      </c>
    </row>
    <row r="7" spans="1:15" x14ac:dyDescent="0.25">
      <c r="A7" t="s">
        <v>199</v>
      </c>
      <c r="B7" s="23" t="s">
        <v>154</v>
      </c>
      <c r="C7" s="24" t="s">
        <v>112</v>
      </c>
      <c r="D7" s="22">
        <f>SUM('1_1_3_1_paquete_didactico_manua'!G22)</f>
        <v>0</v>
      </c>
      <c r="E7" s="22">
        <f>SUM('1_1_3_1_paquete_didactico_manua'!G23)</f>
        <v>0</v>
      </c>
      <c r="F7" s="22">
        <f>SUM('1_1_3_1_paquete_didactico_manua'!G21)</f>
        <v>0</v>
      </c>
      <c r="L7" t="s">
        <v>199</v>
      </c>
      <c r="M7">
        <f>SUM(D7:D18)</f>
        <v>5</v>
      </c>
      <c r="N7">
        <f>SUM(E7:E18)</f>
        <v>14</v>
      </c>
      <c r="O7">
        <f>SUM(F7:F18)</f>
        <v>19</v>
      </c>
    </row>
    <row r="8" spans="1:15" x14ac:dyDescent="0.25">
      <c r="B8" s="23" t="s">
        <v>155</v>
      </c>
      <c r="C8" s="24" t="s">
        <v>107</v>
      </c>
      <c r="D8" s="22">
        <f>SUM('1_1_3_2_notas_de_curso_normal'!G20)</f>
        <v>1</v>
      </c>
      <c r="E8" s="22">
        <f>SUM('1_1_3_2_notas_de_curso_normal'!G21)</f>
        <v>0</v>
      </c>
      <c r="F8" s="22">
        <f>SUM('1_1_3_2_notas_de_curso_normal'!G19)</f>
        <v>1</v>
      </c>
      <c r="L8" t="s">
        <v>200</v>
      </c>
      <c r="M8">
        <f>SUM(D19:D30)</f>
        <v>58</v>
      </c>
      <c r="N8">
        <f>SUM(E19:E30)</f>
        <v>7</v>
      </c>
      <c r="O8">
        <f>SUM(F19:F30)</f>
        <v>65</v>
      </c>
    </row>
    <row r="9" spans="1:15" x14ac:dyDescent="0.25">
      <c r="B9" s="23" t="s">
        <v>156</v>
      </c>
      <c r="C9" s="24" t="s">
        <v>108</v>
      </c>
      <c r="D9" s="22">
        <f>SUM('1_1_3_3_notas_de_curso_especial'!G16)</f>
        <v>1</v>
      </c>
      <c r="E9" s="22">
        <f>SUM('1_1_3_3_notas_de_curso_especial'!G17)</f>
        <v>7</v>
      </c>
      <c r="F9" s="22">
        <f>SUM('1_1_3_3_notas_de_curso_especial'!G15)</f>
        <v>8</v>
      </c>
    </row>
    <row r="10" spans="1:15" x14ac:dyDescent="0.25">
      <c r="B10" s="23" t="s">
        <v>157</v>
      </c>
      <c r="C10" s="24" t="s">
        <v>109</v>
      </c>
      <c r="D10" s="22">
        <f>SUM('1_1_3_4_antologias_comentadas'!G20)</f>
        <v>0</v>
      </c>
      <c r="E10" s="22">
        <f>SUM('1_1_3_4_antologias_comentadas'!G21)</f>
        <v>0</v>
      </c>
      <c r="F10" s="22">
        <f>SUM('1_1_3_4_antologias_comentadas'!G19)</f>
        <v>0</v>
      </c>
    </row>
    <row r="11" spans="1:15" x14ac:dyDescent="0.25">
      <c r="B11" s="23" t="s">
        <v>158</v>
      </c>
      <c r="C11" s="24" t="s">
        <v>110</v>
      </c>
      <c r="D11" s="22">
        <f>SUM('1_1_3_5_libros_de_texto'!G20)</f>
        <v>0</v>
      </c>
      <c r="E11" s="22">
        <f>SUM('1_1_3_5_libros_de_texto'!G21)</f>
        <v>0</v>
      </c>
      <c r="F11" s="22">
        <f>SUM('1_1_3_5_libros_de_texto'!G19)</f>
        <v>0</v>
      </c>
    </row>
    <row r="12" spans="1:15" x14ac:dyDescent="0.25">
      <c r="B12" s="23" t="s">
        <v>159</v>
      </c>
      <c r="C12" s="24" t="s">
        <v>111</v>
      </c>
      <c r="D12" s="22">
        <f>SUM('1_1_3_6_doct_audio_video_cine_f'!G11)</f>
        <v>0</v>
      </c>
      <c r="E12" s="22">
        <f>SUM('1_1_3_6_doct_audio_video_cine_f'!G12)</f>
        <v>7</v>
      </c>
      <c r="F12" s="22">
        <f>SUM('1_1_3_6_doct_audio_video_cine_f'!G10)</f>
        <v>7</v>
      </c>
    </row>
    <row r="13" spans="1:15" x14ac:dyDescent="0.25">
      <c r="B13" s="23" t="s">
        <v>160</v>
      </c>
      <c r="C13" s="24" t="s">
        <v>113</v>
      </c>
      <c r="D13" s="22">
        <f>SUM('1_1_3_7_equipo_laboratorio_mod_'!G20)</f>
        <v>0</v>
      </c>
      <c r="E13" s="22">
        <f>SUM('1_1_3_7_equipo_laboratorio_mod_'!G21)</f>
        <v>0</v>
      </c>
      <c r="F13" s="22">
        <f>SUM('1_1_3_7_equipo_laboratorio_mod_'!G19)</f>
        <v>0</v>
      </c>
    </row>
    <row r="14" spans="1:15" x14ac:dyDescent="0.25">
      <c r="B14" s="23" t="s">
        <v>161</v>
      </c>
      <c r="C14" s="24" t="s">
        <v>114</v>
      </c>
      <c r="D14" s="22">
        <f>SUM('1_1_3_8_des_paq_comp_plataforma'!G20)</f>
        <v>0</v>
      </c>
      <c r="E14" s="22">
        <f>SUM('1_1_3_8_des_paq_comp_plataforma'!G21)</f>
        <v>0</v>
      </c>
      <c r="F14" s="22">
        <f>SUM('1_1_3_8_des_paq_comp_plataforma'!G19)</f>
        <v>0</v>
      </c>
    </row>
    <row r="15" spans="1:15" x14ac:dyDescent="0.25">
      <c r="B15" s="23" t="s">
        <v>162</v>
      </c>
      <c r="C15" s="24" t="s">
        <v>115</v>
      </c>
      <c r="D15" s="22">
        <f>SUM('1_1_3_9_trad_public_de_libros'!G20)</f>
        <v>0</v>
      </c>
      <c r="E15" s="22">
        <f>SUM('1_1_3_9_trad_public_de_libros'!G21)</f>
        <v>0</v>
      </c>
      <c r="F15" s="22">
        <f>SUM('1_1_3_9_trad_public_de_libros'!G19)</f>
        <v>0</v>
      </c>
    </row>
    <row r="16" spans="1:15" x14ac:dyDescent="0.25">
      <c r="B16" s="23" t="s">
        <v>163</v>
      </c>
      <c r="C16" s="24" t="s">
        <v>116</v>
      </c>
      <c r="D16" s="22">
        <f>SUM('1_1_3_10_trad_public_articulo'!G20)</f>
        <v>0</v>
      </c>
      <c r="E16" s="22">
        <f>SUM('1_1_3_10_trad_public_articulo'!G21)</f>
        <v>0</v>
      </c>
      <c r="F16" s="22">
        <f>SUM('1_1_3_10_trad_public_articulo'!G19)</f>
        <v>0</v>
      </c>
    </row>
    <row r="17" spans="1:7" x14ac:dyDescent="0.25">
      <c r="B17" s="25" t="s">
        <v>164</v>
      </c>
      <c r="C17" s="24" t="s">
        <v>117</v>
      </c>
      <c r="D17" s="22">
        <f>SUM('1_1_3_11_trad_edit_documentales'!G20)</f>
        <v>0</v>
      </c>
      <c r="E17" s="22">
        <f>SUM('1_1_3_11_trad_edit_documentales'!G21)</f>
        <v>0</v>
      </c>
      <c r="F17" s="22">
        <f>SUM('1_1_3_11_trad_edit_documentales'!G19)</f>
        <v>0</v>
      </c>
    </row>
    <row r="18" spans="1:7" x14ac:dyDescent="0.25">
      <c r="B18" s="25" t="s">
        <v>165</v>
      </c>
      <c r="C18" s="24" t="s">
        <v>118</v>
      </c>
      <c r="D18" s="22">
        <f>SUM('1_1_3_12_des_aula_virtual'!G11)</f>
        <v>3</v>
      </c>
      <c r="E18" s="22">
        <f>SUM('1_1_3_12_des_aula_virtual'!G12)</f>
        <v>0</v>
      </c>
      <c r="F18" s="22">
        <f>SUM('1_1_3_12_des_aula_virtual'!G10)</f>
        <v>3</v>
      </c>
    </row>
    <row r="19" spans="1:7" x14ac:dyDescent="0.25">
      <c r="A19" t="s">
        <v>200</v>
      </c>
      <c r="B19" s="25" t="s">
        <v>166</v>
      </c>
      <c r="C19" s="24" t="s">
        <v>119</v>
      </c>
      <c r="D19" s="22">
        <f>SUM('1_2_1_1_reporte_invest_tecnico'!G13)</f>
        <v>4</v>
      </c>
      <c r="E19" s="22">
        <f>SUM('1_2_1_1_reporte_invest_tecnico'!G14)</f>
        <v>3</v>
      </c>
      <c r="F19" s="22">
        <f>SUM('1_2_1_1_reporte_invest_tecnico'!G12)</f>
        <v>7</v>
      </c>
      <c r="G19" s="13"/>
    </row>
    <row r="20" spans="1:7" x14ac:dyDescent="0.25">
      <c r="B20" s="25" t="s">
        <v>167</v>
      </c>
      <c r="C20" s="24" t="s">
        <v>120</v>
      </c>
      <c r="D20" s="22">
        <f>SUM('1_2_1_2_memorias_congreso_exten'!G20)</f>
        <v>0</v>
      </c>
      <c r="E20" s="22">
        <f>SUM('1_2_1_2_memorias_congreso_exten'!G21)</f>
        <v>0</v>
      </c>
      <c r="F20" s="22">
        <f>SUM('1_2_1_2_memorias_congreso_exten'!G19)</f>
        <v>0</v>
      </c>
    </row>
    <row r="21" spans="1:7" x14ac:dyDescent="0.25">
      <c r="B21" s="25" t="s">
        <v>168</v>
      </c>
      <c r="C21" s="24" t="s">
        <v>121</v>
      </c>
      <c r="D21" s="22">
        <f>SUM('1_2_1_3_art_especializado_inves'!G25)</f>
        <v>14</v>
      </c>
      <c r="E21" s="22">
        <f>SUM('1_2_1_3_art_especializado_inves'!G26)</f>
        <v>2</v>
      </c>
      <c r="F21" s="22">
        <f>SUM('1_2_1_3_art_especializado_inves'!G24)</f>
        <v>16</v>
      </c>
    </row>
    <row r="22" spans="1:7" x14ac:dyDescent="0.25">
      <c r="B22" s="25" t="s">
        <v>169</v>
      </c>
      <c r="C22" s="24" t="s">
        <v>122</v>
      </c>
      <c r="D22" s="22">
        <f>SUM('1_2_1_4_libro_cientifico'!G20)</f>
        <v>1</v>
      </c>
      <c r="E22" s="22">
        <f>SUM('1_2_1_4_libro_cientifico'!G21)</f>
        <v>2</v>
      </c>
      <c r="F22" s="22">
        <f>SUM('1_2_1_4_libro_cientifico'!G19)</f>
        <v>3</v>
      </c>
    </row>
    <row r="23" spans="1:7" x14ac:dyDescent="0.25">
      <c r="B23" s="25" t="s">
        <v>170</v>
      </c>
      <c r="C23" s="24" t="s">
        <v>123</v>
      </c>
      <c r="D23" s="22">
        <f>SUM('1_2_1_5_patentes_registro_acept'!G20)</f>
        <v>0</v>
      </c>
      <c r="E23" s="22">
        <f>SUM('1_2_1_5_patentes_registro_acept'!G21)</f>
        <v>0</v>
      </c>
      <c r="F23" s="22">
        <f>SUM('1_2_1_5_patentes_registro_acept'!G19)</f>
        <v>0</v>
      </c>
    </row>
    <row r="24" spans="1:7" x14ac:dyDescent="0.25">
      <c r="B24" s="25" t="s">
        <v>171</v>
      </c>
      <c r="C24" s="24" t="s">
        <v>124</v>
      </c>
      <c r="D24" s="22">
        <f>SUM('1_2_1_6_expedicion_titulo_paten'!G20)</f>
        <v>0</v>
      </c>
      <c r="E24" s="22">
        <f>SUM('1_2_1_6_expedicion_titulo_paten'!G21)</f>
        <v>0</v>
      </c>
      <c r="F24" s="22">
        <f>SUM('1_2_1_6_expedicion_titulo_paten'!G19)</f>
        <v>0</v>
      </c>
    </row>
    <row r="25" spans="1:7" x14ac:dyDescent="0.25">
      <c r="B25" s="25" t="s">
        <v>172</v>
      </c>
      <c r="C25" s="24" t="s">
        <v>125</v>
      </c>
      <c r="D25" s="22">
        <f>SUM('1_2_1_7_trab_pres_event_especia'!G50)</f>
        <v>36</v>
      </c>
      <c r="E25" s="22">
        <f>SUM('1_2_1_7_trab_pres_event_especia'!G51)</f>
        <v>0</v>
      </c>
      <c r="F25" s="22">
        <f>SUM('1_2_1_7_trab_pres_event_especia'!G49)</f>
        <v>36</v>
      </c>
    </row>
    <row r="26" spans="1:7" x14ac:dyDescent="0.25">
      <c r="B26" s="25" t="s">
        <v>173</v>
      </c>
      <c r="C26" s="24" t="s">
        <v>126</v>
      </c>
      <c r="D26" s="22">
        <f>SUM('1_2_1_8_conferencias_magistrale'!G24)</f>
        <v>3</v>
      </c>
      <c r="E26" s="22">
        <f>SUM('1_2_1_8_conferencias_magistrale'!G25)</f>
        <v>0</v>
      </c>
      <c r="F26" s="22">
        <f>SUM('1_2_1_8_conferencias_magistrale'!G23)</f>
        <v>3</v>
      </c>
    </row>
    <row r="27" spans="1:7" x14ac:dyDescent="0.25">
      <c r="B27" s="25" t="s">
        <v>174</v>
      </c>
      <c r="C27" s="24" t="s">
        <v>127</v>
      </c>
      <c r="D27" s="22">
        <f>SUM('1_2_1_9_des_prototipo_modelo_in'!G20)</f>
        <v>0</v>
      </c>
      <c r="E27" s="22">
        <f>SUM('1_2_1_9_des_prototipo_modelo_in'!G21)</f>
        <v>0</v>
      </c>
      <c r="F27" s="22">
        <f>SUM('1_2_1_9_des_prototipo_modelo_in'!G19)</f>
        <v>0</v>
      </c>
    </row>
    <row r="28" spans="1:7" x14ac:dyDescent="0.25">
      <c r="B28" s="25" t="s">
        <v>175</v>
      </c>
      <c r="C28" s="24" t="s">
        <v>128</v>
      </c>
      <c r="D28" s="22">
        <f>SUM('1_2_1_10_des_paq_computacionale'!G20)</f>
        <v>0</v>
      </c>
      <c r="E28" s="22">
        <f>SUM('1_2_1_10_des_paq_computacionale'!G21)</f>
        <v>0</v>
      </c>
      <c r="F28" s="22">
        <f>SUM('1_2_1_10_des_paq_computacionale'!G19)</f>
        <v>0</v>
      </c>
    </row>
    <row r="29" spans="1:7" x14ac:dyDescent="0.25">
      <c r="B29" s="25" t="s">
        <v>176</v>
      </c>
      <c r="C29" s="24" t="s">
        <v>129</v>
      </c>
      <c r="D29" s="22">
        <f>SUM('1_2_1_11_cood_libro_cient_colec'!G21)</f>
        <v>0</v>
      </c>
      <c r="E29" s="22">
        <f>SUM('1_2_1_11_cood_libro_cient_colec'!G22)</f>
        <v>0</v>
      </c>
      <c r="F29" s="22">
        <f>SUM('1_2_1_11_cood_libro_cient_colec'!G20)</f>
        <v>0</v>
      </c>
    </row>
    <row r="30" spans="1:7" x14ac:dyDescent="0.25">
      <c r="B30" s="23" t="s">
        <v>177</v>
      </c>
      <c r="C30" s="24" t="s">
        <v>130</v>
      </c>
      <c r="D30" s="22">
        <f>SUM('1_2_2_asesoria_proy_invest'!G20)</f>
        <v>0</v>
      </c>
      <c r="E30" s="22">
        <f>SUM('1_2_2_asesoria_proy_invest'!G21)</f>
        <v>0</v>
      </c>
      <c r="F30" s="22">
        <f>SUM('1_2_2_asesoria_proy_invest'!G19)</f>
        <v>0</v>
      </c>
    </row>
    <row r="31" spans="1:7" x14ac:dyDescent="0.25">
      <c r="B31" s="22"/>
      <c r="C31" s="24" t="s">
        <v>132</v>
      </c>
      <c r="D31" s="27">
        <f>SUM(D7:D30)</f>
        <v>63</v>
      </c>
      <c r="E31" s="27">
        <f>SUM(E7:E30)</f>
        <v>21</v>
      </c>
      <c r="F31" s="29">
        <f>SUM(F7:F30)</f>
        <v>84</v>
      </c>
    </row>
  </sheetData>
  <mergeCells count="1">
    <mergeCell ref="B1:F4"/>
  </mergeCells>
  <hyperlinks>
    <hyperlink ref="B7" location="'1_1_3_1_paquete_didactico_manua'!A1" display="1_1_3_1_paquete_didactico_manua" xr:uid="{8047EEB1-E992-4510-B7CA-9C57F8224E4E}"/>
    <hyperlink ref="B8" location="'1_1_3_2_notas_de_curso_normal'!A1" display="1_1_3_2_notas_de_curso_normal" xr:uid="{756315F8-7D3E-4297-893E-0E98BF31DFA9}"/>
    <hyperlink ref="B9" location="'1_1_3_3_notas_de_curso_especial'!A1" display="1_1_3_3_notas_de_curso_especial" xr:uid="{7CDF8CEC-099E-4A84-B90F-CBA604496577}"/>
    <hyperlink ref="B10" location="'1_1_3_4_antologias_comentadas'!A1" display="1_1_3_4_antologias_comentadas" xr:uid="{45A204ED-6EC1-4759-81F5-007A6BF35BFA}"/>
    <hyperlink ref="B11" location="'1_1_3_5_libros_de_texto'!A1" display="1_1_3_5_libros_de_texto" xr:uid="{B8F62FD9-3C4A-469F-9881-DB18B8B4038C}"/>
    <hyperlink ref="B12" location="'1_1_3_6_doct_audio_video_cine_f'!A1" display="1_1_3_6_doct_audio_video_cine_f" xr:uid="{C1C3CFE8-C5CF-4310-9C9D-A3F76C240104}"/>
    <hyperlink ref="B13" location="'1_1_3_7_equipo_laboratorio_mod_'!A1" display="1_1_3_7_equipo_laboratorio_mod_" xr:uid="{AF81BA43-4CD0-413D-A4C3-2BC0F93F119A}"/>
    <hyperlink ref="B14" location="'1_1_3_8_des_paq_comp_plataforma'!A1" display="1_1_3_8_des_paq_comp_plataforma" xr:uid="{C0928B80-E154-48D8-9EC7-B711728DA06F}"/>
    <hyperlink ref="B15" location="'1_1_3_9_trad_public_de_libros'!A1" display="1_1_3_9_trad_public_de_libros" xr:uid="{F69F0675-ED22-44FE-AAD6-6E7221555E1B}"/>
    <hyperlink ref="B16" location="'1_1_3_10_trad_public_articulo'!A1" display="1_1_3_10_trad_public_articulo" xr:uid="{9AFE4AB4-1276-4EBA-A0BD-1149416DC5CD}"/>
    <hyperlink ref="B17" location="'1_1_3_11_trad_edit_documentales'!A1" display="1_1_3_11_trad_edit_documentales" xr:uid="{FD2E988A-4378-4EA9-BEA2-614E2E815F60}"/>
    <hyperlink ref="B18" location="'1_1_3_12_des_aula_virtual'!A1" display="1_1_3_12_des_aula_virtual" xr:uid="{D21463B0-FD49-4C38-8081-055E47531391}"/>
    <hyperlink ref="B19" location="'1_2_1_1_reporte_invest_tecnico'!A1" display="1_2_1_1_reporte_invest_tecnico" xr:uid="{BB5CA6DE-1646-403D-B21B-73C01E59DAF7}"/>
    <hyperlink ref="B20" location="'1_2_1_2_memorias_congreso_exten'!A1" display="1_2_1_2_memorias_congreso_exten" xr:uid="{55F8C887-23BB-4108-A0AE-D86C8FE73273}"/>
    <hyperlink ref="B21" location="'1_2_1_3_art_especializado_inves'!A1" display="1_2_1_3_art_especializado_inves" xr:uid="{999B02BF-D88D-445E-B5D2-372383B72DD0}"/>
    <hyperlink ref="B22" location="'1_2_1_4_libro_cientifico'!A1" display="1_2_1_4_libro_cientifico" xr:uid="{D4A94287-2813-45E2-95B2-023A7928AFE9}"/>
    <hyperlink ref="B23" location="'1_2_1_5_patentes_registro_acept'!A1" display="1_2_1_5_patentes_registro_acept" xr:uid="{DA176162-02FD-442E-823A-6021C4D8E632}"/>
    <hyperlink ref="B24" location="'1_2_1_6_expedicion_titulo_paten'!A1" display="1_2_1_6_expedicion_titulo_paten" xr:uid="{A4E14078-9F4B-47F5-BFE9-65E2963E00D4}"/>
    <hyperlink ref="B25" location="'1_2_1_7_trab_pres_event_especia'!A1" display="1_2_1_7_trab_pres_event_especia" xr:uid="{90BA19A4-6223-403E-BE84-F8E1594584BA}"/>
    <hyperlink ref="B26" location="'1_2_1_8_conferencias_magistrale'!A1" display="1_2_1_8_conferencias_magistrale" xr:uid="{EEA925E9-DB46-48D6-8257-33C7FB54A59E}"/>
    <hyperlink ref="B27" location="'1_2_1_9_des_prototipo_modelo_in'!A1" display="1_2_1_9_des_prototipo_modelo_in" xr:uid="{D86B8E86-57E9-4D21-9D8C-E227B45AB966}"/>
    <hyperlink ref="B28" location="'1_2_1_10_des_paq_computacionale'!A1" display="1_2_1_10_des_paq_computacionale" xr:uid="{10C65621-152A-4EF3-A5A4-7D53C99A216E}"/>
    <hyperlink ref="B29" location="'1_2_1_11_cood_libro_cient_colec'!A1" display="1_2_1_11_cood_libro_cient_colec" xr:uid="{533285A2-7C08-4DA2-9E22-DB18EC2E0F9E}"/>
    <hyperlink ref="B30" location="'1_2_2_asesoria_proy_invest'!A1" display="1_2_2_asesoria_proy_invest" xr:uid="{66538E75-39D8-4526-9BAC-7D221C5BA1A2}"/>
  </hyperlink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89E9-8530-449B-9DA9-6251BC6D18E2}">
  <dimension ref="A1:U55"/>
  <sheetViews>
    <sheetView topLeftCell="B1" zoomScale="90" zoomScaleNormal="90" workbookViewId="0">
      <selection activeCell="B1" sqref="B1:U4"/>
    </sheetView>
  </sheetViews>
  <sheetFormatPr baseColWidth="10" defaultRowHeight="15" x14ac:dyDescent="0.25"/>
  <cols>
    <col min="3" max="3" width="71.140625" customWidth="1"/>
    <col min="4" max="15" width="36.28515625" customWidth="1"/>
    <col min="16" max="20" width="36.28515625" style="93" customWidth="1"/>
    <col min="21" max="21" width="32" customWidth="1"/>
    <col min="29" max="29" width="44.28515625" customWidth="1"/>
  </cols>
  <sheetData>
    <row r="1" spans="1:21" x14ac:dyDescent="0.25">
      <c r="B1" s="152" t="s">
        <v>808</v>
      </c>
      <c r="C1" s="151"/>
      <c r="D1" s="151"/>
      <c r="E1" s="151"/>
      <c r="F1" s="151"/>
      <c r="G1" s="151"/>
      <c r="H1" s="151"/>
      <c r="I1" s="151"/>
      <c r="J1" s="151"/>
      <c r="K1" s="151"/>
      <c r="L1" s="151"/>
      <c r="M1" s="151"/>
      <c r="N1" s="151"/>
      <c r="O1" s="151"/>
      <c r="P1" s="151"/>
      <c r="Q1" s="151"/>
      <c r="R1" s="151"/>
      <c r="S1" s="151"/>
      <c r="T1" s="151"/>
      <c r="U1" s="151"/>
    </row>
    <row r="2" spans="1:21" x14ac:dyDescent="0.25">
      <c r="B2" s="151"/>
      <c r="C2" s="151"/>
      <c r="D2" s="151"/>
      <c r="E2" s="151"/>
      <c r="F2" s="151"/>
      <c r="G2" s="151"/>
      <c r="H2" s="151"/>
      <c r="I2" s="151"/>
      <c r="J2" s="151"/>
      <c r="K2" s="151"/>
      <c r="L2" s="151"/>
      <c r="M2" s="151"/>
      <c r="N2" s="151"/>
      <c r="O2" s="151"/>
      <c r="P2" s="151"/>
      <c r="Q2" s="151"/>
      <c r="R2" s="151"/>
      <c r="S2" s="151"/>
      <c r="T2" s="151"/>
      <c r="U2" s="151"/>
    </row>
    <row r="3" spans="1:21" x14ac:dyDescent="0.25">
      <c r="B3" s="151"/>
      <c r="C3" s="151"/>
      <c r="D3" s="151"/>
      <c r="E3" s="151"/>
      <c r="F3" s="151"/>
      <c r="G3" s="151"/>
      <c r="H3" s="151"/>
      <c r="I3" s="151"/>
      <c r="J3" s="151"/>
      <c r="K3" s="151"/>
      <c r="L3" s="151"/>
      <c r="M3" s="151"/>
      <c r="N3" s="151"/>
      <c r="O3" s="151"/>
      <c r="P3" s="151"/>
      <c r="Q3" s="151"/>
      <c r="R3" s="151"/>
      <c r="S3" s="151"/>
      <c r="T3" s="151"/>
      <c r="U3" s="151"/>
    </row>
    <row r="4" spans="1:21" x14ac:dyDescent="0.25">
      <c r="B4" s="151"/>
      <c r="C4" s="151"/>
      <c r="D4" s="151"/>
      <c r="E4" s="151"/>
      <c r="F4" s="151"/>
      <c r="G4" s="151"/>
      <c r="H4" s="151"/>
      <c r="I4" s="151"/>
      <c r="J4" s="151"/>
      <c r="K4" s="151"/>
      <c r="L4" s="151"/>
      <c r="M4" s="151"/>
      <c r="N4" s="151"/>
      <c r="O4" s="151"/>
      <c r="P4" s="151"/>
      <c r="Q4" s="151"/>
      <c r="R4" s="151"/>
      <c r="S4" s="151"/>
      <c r="T4" s="151"/>
      <c r="U4" s="151"/>
    </row>
    <row r="5" spans="1:21" x14ac:dyDescent="0.25">
      <c r="G5" s="84"/>
    </row>
    <row r="6" spans="1:21" x14ac:dyDescent="0.25">
      <c r="B6" s="26" t="s">
        <v>81</v>
      </c>
      <c r="C6" s="26" t="s">
        <v>82</v>
      </c>
      <c r="D6" s="26" t="str">
        <f>integrantes_area!F7</f>
        <v>35671 QUIROZIBARRAANA RUTH</v>
      </c>
      <c r="E6" s="26" t="str">
        <f>integrantes_area!F8</f>
        <v>9794 NAVARROBENITEZBERNARDO</v>
      </c>
      <c r="F6" s="26" t="str">
        <f>integrantes_area!F9</f>
        <v>17997 RAMIREZVELAZQUEZBLANCA REBECA</v>
      </c>
      <c r="G6" s="26" t="str">
        <f>integrantes_area!F10</f>
        <v>11465 PRECIATLAMBARRIEDUARDO JOSE</v>
      </c>
      <c r="H6" s="26" t="str">
        <f>integrantes_area!F11</f>
        <v>3495 PRADILLACOBOSEMILIO</v>
      </c>
      <c r="I6" s="26" t="str">
        <f>integrantes_area!F12</f>
        <v>10413 AGUILARMENDEZFERNANDO ANTONIO</v>
      </c>
      <c r="J6" s="26" t="str">
        <f>integrantes_area!F13</f>
        <v>28488 RUIZ VELAZCOSANCHEZJAVIER</v>
      </c>
      <c r="K6" s="26" t="str">
        <f>integrantes_area!F14</f>
        <v>13813 MONZONGUTIERREZJORGE GUILLERMO</v>
      </c>
      <c r="L6" s="26" t="str">
        <f>integrantes_area!F15</f>
        <v>8560 PEREZPIJOANJORGE PEDRO</v>
      </c>
      <c r="M6" s="26" t="str">
        <f>integrantes_area!F16</f>
        <v>10812 MARTINEZDURANJOSE LUIS</v>
      </c>
      <c r="N6" s="26" t="str">
        <f>integrantes_area!F17</f>
        <v>24539 MARQUEZLOPEZLISETT</v>
      </c>
      <c r="O6" s="26" t="str">
        <f>integrantes_area!F18</f>
        <v>10417 LARAVARGASMANUEL</v>
      </c>
      <c r="P6" s="26" t="str">
        <f>integrantes_area!F19</f>
        <v>16358 GOMEZCRUZMARIA DE JESUS</v>
      </c>
      <c r="Q6" s="26" t="str">
        <f>integrantes_area!F20</f>
        <v>11205 GARCIACASTAÑEDAPAUL</v>
      </c>
      <c r="R6" s="26" t="str">
        <f>integrantes_area!F21</f>
        <v>23478 PINOHIDALGORICARDO ADALBERTO</v>
      </c>
      <c r="S6" s="26" t="str">
        <f>integrantes_area!F22</f>
        <v>83 EIBENSCHUTZHARTMANROBERTO GABRIEL</v>
      </c>
      <c r="T6" s="26" t="str">
        <f>integrantes_area!F23</f>
        <v>23093 MARTINEZOCAMPOVICTOR HUGO</v>
      </c>
      <c r="U6" s="26" t="s">
        <v>83</v>
      </c>
    </row>
    <row r="7" spans="1:21" x14ac:dyDescent="0.25">
      <c r="A7" t="s">
        <v>199</v>
      </c>
      <c r="B7" s="23" t="s">
        <v>154</v>
      </c>
      <c r="C7" s="38" t="s">
        <v>112</v>
      </c>
      <c r="D7" s="35">
        <f>COUNTIF('1_1_3_1_paquete_didactico_manua'!A2:A20,integrantes_area!B7)</f>
        <v>0</v>
      </c>
      <c r="E7" s="35">
        <f>COUNTIF('1_1_3_1_paquete_didactico_manua'!A2:A20,integrantes_area!B8)</f>
        <v>0</v>
      </c>
      <c r="F7" s="35">
        <f>COUNTIF('1_1_3_1_paquete_didactico_manua'!A2:A20,integrantes_area!B9)</f>
        <v>0</v>
      </c>
      <c r="G7" s="35">
        <f>COUNTIF('1_1_3_1_paquete_didactico_manua'!A2:A20,integrantes_area!B10)</f>
        <v>0</v>
      </c>
      <c r="H7" s="35">
        <f>COUNTIF('1_1_3_1_paquete_didactico_manua'!A2:A20,integrantes_area!B11)</f>
        <v>0</v>
      </c>
      <c r="I7" s="35">
        <f>COUNTIF('1_1_3_1_paquete_didactico_manua'!A2:A20,integrantes_area!B12)</f>
        <v>0</v>
      </c>
      <c r="J7" s="35">
        <f>COUNTIF('1_1_3_1_paquete_didactico_manua'!A2:A20,integrantes_area!B13)</f>
        <v>0</v>
      </c>
      <c r="K7" s="35">
        <f>COUNTIF('1_1_3_1_paquete_didactico_manua'!A2:A20,integrantes_area!B14)</f>
        <v>0</v>
      </c>
      <c r="L7" s="35">
        <f>COUNTIF('1_1_3_1_paquete_didactico_manua'!A2:A20,integrantes_area!B15)</f>
        <v>0</v>
      </c>
      <c r="M7" s="35">
        <f>COUNTIF('1_1_3_1_paquete_didactico_manua'!A2:A20,integrantes_area!B16)</f>
        <v>0</v>
      </c>
      <c r="N7" s="35">
        <f>COUNTIF('1_1_3_1_paquete_didactico_manua'!A2:A20,integrantes_area!B17)</f>
        <v>0</v>
      </c>
      <c r="O7" s="35">
        <f>COUNTIF('1_1_3_1_paquete_didactico_manua'!A2:A20,integrantes_area!B18)</f>
        <v>0</v>
      </c>
      <c r="P7" s="35">
        <f>COUNTIF('1_1_3_1_paquete_didactico_manua'!A2:A20,integrantes_area!B19)</f>
        <v>0</v>
      </c>
      <c r="Q7" s="35">
        <f>COUNTIF('1_1_3_1_paquete_didactico_manua'!A2:A20,integrantes_area!B20)</f>
        <v>0</v>
      </c>
      <c r="R7" s="35">
        <f>COUNTIF('1_1_3_1_paquete_didactico_manua'!A2:A20,integrantes_area!B21)</f>
        <v>0</v>
      </c>
      <c r="S7" s="35">
        <f>COUNTIF('1_1_3_1_paquete_didactico_manua'!A2:A20,integrantes_area!B22)</f>
        <v>0</v>
      </c>
      <c r="T7" s="35">
        <f>COUNTIF('1_1_3_1_paquete_didactico_manua'!A2:A20,integrantes_area!B23)</f>
        <v>0</v>
      </c>
      <c r="U7" s="22">
        <f>SUM(D7:T7)</f>
        <v>0</v>
      </c>
    </row>
    <row r="8" spans="1:21" x14ac:dyDescent="0.25">
      <c r="B8" s="23" t="s">
        <v>155</v>
      </c>
      <c r="C8" s="35" t="s">
        <v>107</v>
      </c>
      <c r="D8" s="35">
        <f>COUNTIF('1_1_3_2_notas_de_curso_normal'!A2:A18,integrantes_area!B7)</f>
        <v>0</v>
      </c>
      <c r="E8" s="35">
        <f>COUNTIF('1_1_3_2_notas_de_curso_normal'!A2:A18,integrantes_area!B8)</f>
        <v>0</v>
      </c>
      <c r="F8" s="35">
        <f>COUNTIF('1_1_3_2_notas_de_curso_normal'!A2:A18,integrantes_area!B9)</f>
        <v>0</v>
      </c>
      <c r="G8" s="35">
        <f>COUNTIF('1_1_3_2_notas_de_curso_normal'!A2:A18,integrantes_area!B10)</f>
        <v>0</v>
      </c>
      <c r="H8" s="35">
        <f>COUNTIF('1_1_3_2_notas_de_curso_normal'!A2:A18,integrantes_area!B11)</f>
        <v>0</v>
      </c>
      <c r="I8" s="35">
        <f>COUNTIF('1_1_3_2_notas_de_curso_normal'!A2:A18,integrantes_area!B12)</f>
        <v>0</v>
      </c>
      <c r="J8" s="35">
        <f>COUNTIF('1_1_3_2_notas_de_curso_normal'!A2:A18,integrantes_area!B13)</f>
        <v>1</v>
      </c>
      <c r="K8" s="35">
        <f>COUNTIF('1_1_3_2_notas_de_curso_normal'!A2:A18,integrantes_area!B14)</f>
        <v>0</v>
      </c>
      <c r="L8" s="35">
        <f>COUNTIF('1_1_3_2_notas_de_curso_normal'!A2:A18,integrantes_area!B15)</f>
        <v>0</v>
      </c>
      <c r="M8" s="35">
        <f>COUNTIF('1_1_3_2_notas_de_curso_normal'!A2:A18,integrantes_area!B16)</f>
        <v>0</v>
      </c>
      <c r="N8" s="35">
        <f>COUNTIF('1_1_3_2_notas_de_curso_normal'!A2:A18,integrantes_area!B17)</f>
        <v>0</v>
      </c>
      <c r="O8" s="35">
        <f>COUNTIF('1_1_3_2_notas_de_curso_normal'!A2:A18,integrantes_area!B18)</f>
        <v>0</v>
      </c>
      <c r="P8" s="35">
        <f>COUNTIF('1_1_3_2_notas_de_curso_normal'!A2:A18,integrantes_area!B19)</f>
        <v>0</v>
      </c>
      <c r="Q8" s="35">
        <f>COUNTIF('1_1_3_2_notas_de_curso_normal'!A2:A18,integrantes_area!B20)</f>
        <v>0</v>
      </c>
      <c r="R8" s="35">
        <f>COUNTIF('1_1_3_2_notas_de_curso_normal'!A2:A18,integrantes_area!B21)</f>
        <v>0</v>
      </c>
      <c r="S8" s="35">
        <f>COUNTIF('1_1_3_2_notas_de_curso_normal'!A2:A18,integrantes_area!B22)</f>
        <v>0</v>
      </c>
      <c r="T8" s="35">
        <f>COUNTIF('1_1_3_2_notas_de_curso_normal'!A2:A18,integrantes_area!B23)</f>
        <v>0</v>
      </c>
      <c r="U8" s="22">
        <f>SUM(D8:T8)</f>
        <v>1</v>
      </c>
    </row>
    <row r="9" spans="1:21" x14ac:dyDescent="0.25">
      <c r="B9" s="23" t="s">
        <v>156</v>
      </c>
      <c r="C9" s="35" t="s">
        <v>108</v>
      </c>
      <c r="D9" s="35">
        <f>COUNTIF('1_1_3_3_notas_de_curso_especial'!A2:A14,integrantes_area!B7)</f>
        <v>0</v>
      </c>
      <c r="E9" s="35">
        <f>COUNTIF('1_1_3_3_notas_de_curso_especial'!A2:A14,integrantes_area!B8)</f>
        <v>0</v>
      </c>
      <c r="F9" s="35">
        <f>COUNTIF('1_1_3_3_notas_de_curso_especial'!A2:A14,integrantes_area!B9)</f>
        <v>0</v>
      </c>
      <c r="G9" s="35">
        <f>COUNTIF('1_1_3_3_notas_de_curso_especial'!A2:A14,integrantes_area!B10)</f>
        <v>0</v>
      </c>
      <c r="H9" s="35">
        <f>COUNTIF('1_1_3_3_notas_de_curso_especial'!A2:A14,integrantes_area!B11)</f>
        <v>0</v>
      </c>
      <c r="I9" s="35">
        <f>COUNTIF('1_1_3_3_notas_de_curso_especial'!A2:A14,integrantes_area!B12)</f>
        <v>8</v>
      </c>
      <c r="J9" s="35">
        <f>COUNTIF('1_1_3_3_notas_de_curso_especial'!A2:A14,integrantes_area!B13)</f>
        <v>0</v>
      </c>
      <c r="K9" s="35">
        <f>COUNTIF('1_1_3_3_notas_de_curso_especial'!A2:A14,integrantes_area!B14)</f>
        <v>0</v>
      </c>
      <c r="L9" s="35">
        <f>COUNTIF('1_1_3_3_notas_de_curso_especial'!A2:A14,integrantes_area!B15)</f>
        <v>0</v>
      </c>
      <c r="M9" s="35">
        <f>COUNTIF('1_1_3_3_notas_de_curso_especial'!A2:A14,integrantes_area!B16)</f>
        <v>0</v>
      </c>
      <c r="N9" s="35">
        <f>COUNTIF('1_1_3_3_notas_de_curso_especial'!A2:A14,integrantes_area!B17)</f>
        <v>0</v>
      </c>
      <c r="O9" s="35">
        <f>COUNTIF('1_1_3_3_notas_de_curso_especial'!A2:A14,integrantes_area!B18)</f>
        <v>0</v>
      </c>
      <c r="P9" s="35">
        <f>COUNTIF('1_1_3_3_notas_de_curso_especial'!A2:A14,integrantes_area!B19)</f>
        <v>0</v>
      </c>
      <c r="Q9" s="35">
        <f>COUNTIF('1_1_3_3_notas_de_curso_especial'!A2:A14,integrantes_area!B20)</f>
        <v>0</v>
      </c>
      <c r="R9" s="35">
        <f>COUNTIF('1_1_3_3_notas_de_curso_especial'!A2:A14,integrantes_area!B21)</f>
        <v>0</v>
      </c>
      <c r="S9" s="35">
        <f>COUNTIF('1_1_3_3_notas_de_curso_especial'!A2:A14,integrantes_area!B22)</f>
        <v>0</v>
      </c>
      <c r="T9" s="35">
        <f>COUNTIF('1_1_3_3_notas_de_curso_especial'!A2:A14,integrantes_area!B23)</f>
        <v>0</v>
      </c>
      <c r="U9" s="22">
        <f t="shared" ref="U9:U30" si="0">SUM(D9:T9)</f>
        <v>8</v>
      </c>
    </row>
    <row r="10" spans="1:21" x14ac:dyDescent="0.25">
      <c r="B10" s="23" t="s">
        <v>157</v>
      </c>
      <c r="C10" s="35" t="s">
        <v>109</v>
      </c>
      <c r="D10" s="35">
        <f>COUNTIF('1_1_3_4_antologias_comentadas'!A2:A18,integrantes_area!B7)</f>
        <v>0</v>
      </c>
      <c r="E10" s="35">
        <f>COUNTIF('1_1_3_4_antologias_comentadas'!A2:A18,integrantes_area!B8)</f>
        <v>0</v>
      </c>
      <c r="F10" s="35">
        <f>COUNTIF('1_1_3_4_antologias_comentadas'!A2:A18,integrantes_area!B9)</f>
        <v>0</v>
      </c>
      <c r="G10" s="35">
        <f>COUNTIF('1_1_3_4_antologias_comentadas'!A2:A18,integrantes_area!B10)</f>
        <v>0</v>
      </c>
      <c r="H10" s="35">
        <f>COUNTIF('1_1_3_4_antologias_comentadas'!A2:A18,integrantes_area!B11)</f>
        <v>0</v>
      </c>
      <c r="I10" s="35">
        <f>COUNTIF('1_1_3_4_antologias_comentadas'!A2:A18,integrantes_area!B12)</f>
        <v>0</v>
      </c>
      <c r="J10" s="35">
        <f>COUNTIF('1_1_3_4_antologias_comentadas'!A2:A18,integrantes_area!B13)</f>
        <v>0</v>
      </c>
      <c r="K10" s="35">
        <f>COUNTIF('1_1_3_4_antologias_comentadas'!A2:A18,integrantes_area!B14)</f>
        <v>0</v>
      </c>
      <c r="L10" s="35">
        <f>COUNTIF('1_1_3_4_antologias_comentadas'!A2:A18,integrantes_area!B15)</f>
        <v>0</v>
      </c>
      <c r="M10" s="35">
        <f>COUNTIF('1_1_3_4_antologias_comentadas'!A2:A18,integrantes_area!B16)</f>
        <v>0</v>
      </c>
      <c r="N10" s="35">
        <f>COUNTIF('1_1_3_4_antologias_comentadas'!A2:A18,integrantes_area!B17)</f>
        <v>0</v>
      </c>
      <c r="O10" s="35">
        <f>COUNTIF('1_1_3_4_antologias_comentadas'!A2:A18,integrantes_area!B18)</f>
        <v>0</v>
      </c>
      <c r="P10" s="35">
        <f>COUNTIF('1_1_3_4_antologias_comentadas'!A2:A18,integrantes_area!B19)</f>
        <v>0</v>
      </c>
      <c r="Q10" s="35">
        <f>COUNTIF('1_1_3_4_antologias_comentadas'!A2:A18,integrantes_area!B20)</f>
        <v>0</v>
      </c>
      <c r="R10" s="35">
        <f>COUNTIF('1_1_3_4_antologias_comentadas'!A2:A18,integrantes_area!B21)</f>
        <v>0</v>
      </c>
      <c r="S10" s="35">
        <f>COUNTIF('1_1_3_4_antologias_comentadas'!A2:A18,integrantes_area!B22)</f>
        <v>0</v>
      </c>
      <c r="T10" s="35">
        <f>COUNTIF('1_1_3_4_antologias_comentadas'!A2:A18,integrantes_area!B23)</f>
        <v>0</v>
      </c>
      <c r="U10" s="22">
        <f t="shared" si="0"/>
        <v>0</v>
      </c>
    </row>
    <row r="11" spans="1:21" x14ac:dyDescent="0.25">
      <c r="B11" s="23" t="s">
        <v>158</v>
      </c>
      <c r="C11" s="35" t="s">
        <v>110</v>
      </c>
      <c r="D11" s="35">
        <f>COUNTIF('1_1_3_5_libros_de_texto'!A2:A18,integrantes_area!B7)</f>
        <v>0</v>
      </c>
      <c r="E11" s="35">
        <f>COUNTIF('1_1_3_5_libros_de_texto'!A2:A18,integrantes_area!B8)</f>
        <v>0</v>
      </c>
      <c r="F11" s="35">
        <f>COUNTIF('1_1_3_5_libros_de_texto'!A2:A18,integrantes_area!B9)</f>
        <v>0</v>
      </c>
      <c r="G11" s="35">
        <f>COUNTIF('1_1_3_5_libros_de_texto'!A2:A18,integrantes_area!B10)</f>
        <v>0</v>
      </c>
      <c r="H11" s="35">
        <f>COUNTIF('1_1_3_5_libros_de_texto'!A2:A18,integrantes_area!B11)</f>
        <v>0</v>
      </c>
      <c r="I11" s="35">
        <f>COUNTIF('1_1_3_5_libros_de_texto'!A2:A18,integrantes_area!B12)</f>
        <v>0</v>
      </c>
      <c r="J11" s="35">
        <f>COUNTIF('1_1_3_5_libros_de_texto'!A2:A18,integrantes_area!B13)</f>
        <v>0</v>
      </c>
      <c r="K11" s="35">
        <f>COUNTIF('1_1_3_5_libros_de_texto'!A2:A18,integrantes_area!B14)</f>
        <v>0</v>
      </c>
      <c r="L11" s="35">
        <f>COUNTIF('1_1_3_5_libros_de_texto'!A2:A18,integrantes_area!B15)</f>
        <v>0</v>
      </c>
      <c r="M11" s="35">
        <f>COUNTIF('1_1_3_5_libros_de_texto'!A2:A18,integrantes_area!B16)</f>
        <v>0</v>
      </c>
      <c r="N11" s="35">
        <f>COUNTIF('1_1_3_5_libros_de_texto'!A2:A18,integrantes_area!B17)</f>
        <v>0</v>
      </c>
      <c r="O11" s="35">
        <f>COUNTIF('1_1_3_5_libros_de_texto'!A2:A18,integrantes_area!B18)</f>
        <v>0</v>
      </c>
      <c r="P11" s="35">
        <f>COUNTIF('1_1_3_5_libros_de_texto'!A2:A18,integrantes_area!B19)</f>
        <v>0</v>
      </c>
      <c r="Q11" s="35">
        <f>COUNTIF('1_1_3_5_libros_de_texto'!A2:A18,integrantes_area!B20)</f>
        <v>0</v>
      </c>
      <c r="R11" s="35">
        <f>COUNTIF('1_1_3_5_libros_de_texto'!A2:A18,integrantes_area!B21)</f>
        <v>0</v>
      </c>
      <c r="S11" s="35">
        <f>COUNTIF('1_1_3_5_libros_de_texto'!A2:A18,integrantes_area!B22)</f>
        <v>0</v>
      </c>
      <c r="T11" s="35">
        <f>COUNTIF('1_1_3_5_libros_de_texto'!A2:A18,integrantes_area!B23)</f>
        <v>0</v>
      </c>
      <c r="U11" s="22">
        <f t="shared" si="0"/>
        <v>0</v>
      </c>
    </row>
    <row r="12" spans="1:21" x14ac:dyDescent="0.25">
      <c r="B12" s="23" t="s">
        <v>159</v>
      </c>
      <c r="C12" s="35" t="s">
        <v>111</v>
      </c>
      <c r="D12" s="35">
        <f>COUNTIF('1_1_3_6_doct_audio_video_cine_f'!A2:A9,integrantes_area!B7)</f>
        <v>0</v>
      </c>
      <c r="E12" s="35">
        <f>COUNTIF('1_1_3_6_doct_audio_video_cine_f'!A2:A9,integrantes_area!B8)</f>
        <v>0</v>
      </c>
      <c r="F12" s="35">
        <f>COUNTIF('1_1_3_6_doct_audio_video_cine_f'!A2:A9,integrantes_area!B9)</f>
        <v>0</v>
      </c>
      <c r="G12" s="35">
        <f>COUNTIF('1_1_3_6_doct_audio_video_cine_f'!A2:A9,integrantes_area!B10)</f>
        <v>0</v>
      </c>
      <c r="H12" s="35">
        <f>COUNTIF('1_1_3_6_doct_audio_video_cine_f'!A2:A9,integrantes_area!B11)</f>
        <v>0</v>
      </c>
      <c r="I12" s="35">
        <f>COUNTIF('1_1_3_6_doct_audio_video_cine_f'!A2:A9,integrantes_area!B12)</f>
        <v>0</v>
      </c>
      <c r="J12" s="35">
        <f>COUNTIF('1_1_3_6_doct_audio_video_cine_f'!A2:A9,integrantes_area!B13)</f>
        <v>7</v>
      </c>
      <c r="K12" s="35">
        <f>COUNTIF('1_1_3_6_doct_audio_video_cine_f'!A2:A9,integrantes_area!B14)</f>
        <v>0</v>
      </c>
      <c r="L12" s="35">
        <f>COUNTIF('1_1_3_6_doct_audio_video_cine_f'!A2:A9,integrantes_area!B15)</f>
        <v>0</v>
      </c>
      <c r="M12" s="35">
        <f>COUNTIF('1_1_3_6_doct_audio_video_cine_f'!A2:A9,integrantes_area!B16)</f>
        <v>0</v>
      </c>
      <c r="N12" s="35">
        <f>COUNTIF('1_1_3_6_doct_audio_video_cine_f'!A2:A9,integrantes_area!B17)</f>
        <v>0</v>
      </c>
      <c r="O12" s="35">
        <f>COUNTIF('1_1_3_6_doct_audio_video_cine_f'!A2:A9,integrantes_area!B18)</f>
        <v>0</v>
      </c>
      <c r="P12" s="35">
        <f>COUNTIF('1_1_3_6_doct_audio_video_cine_f'!A2:A9,integrantes_area!B19)</f>
        <v>0</v>
      </c>
      <c r="Q12" s="35">
        <f>COUNTIF('1_1_3_6_doct_audio_video_cine_f'!A2:A9,integrantes_area!B20)</f>
        <v>0</v>
      </c>
      <c r="R12" s="35">
        <f>COUNTIF('1_1_3_6_doct_audio_video_cine_f'!A2:A9,integrantes_area!B21)</f>
        <v>0</v>
      </c>
      <c r="S12" s="35">
        <f>COUNTIF('1_1_3_6_doct_audio_video_cine_f'!A2:A9,integrantes_area!B22)</f>
        <v>0</v>
      </c>
      <c r="T12" s="35">
        <f>COUNTIF('1_1_3_6_doct_audio_video_cine_f'!A2:A9,integrantes_area!B23)</f>
        <v>0</v>
      </c>
      <c r="U12" s="22">
        <f t="shared" si="0"/>
        <v>7</v>
      </c>
    </row>
    <row r="13" spans="1:21" x14ac:dyDescent="0.25">
      <c r="B13" s="23" t="s">
        <v>160</v>
      </c>
      <c r="C13" s="38" t="s">
        <v>113</v>
      </c>
      <c r="D13" s="35">
        <f>COUNTIF('1_1_3_7_equipo_laboratorio_mod_'!A2:A18,integrantes_area!B7)</f>
        <v>0</v>
      </c>
      <c r="E13" s="35">
        <f>COUNTIF('1_1_3_7_equipo_laboratorio_mod_'!A2:A18,integrantes_area!B8)</f>
        <v>0</v>
      </c>
      <c r="F13" s="35">
        <f>COUNTIF('1_1_3_7_equipo_laboratorio_mod_'!A2:A18,integrantes_area!B9)</f>
        <v>0</v>
      </c>
      <c r="G13" s="35">
        <f>COUNTIF('1_1_3_7_equipo_laboratorio_mod_'!A2:A18,integrantes_area!B10)</f>
        <v>0</v>
      </c>
      <c r="H13" s="35">
        <f>COUNTIF('1_1_3_7_equipo_laboratorio_mod_'!A2:A18,integrantes_area!B11)</f>
        <v>0</v>
      </c>
      <c r="I13" s="35">
        <f>COUNTIF('1_1_3_7_equipo_laboratorio_mod_'!A2:A18,integrantes_area!B12)</f>
        <v>0</v>
      </c>
      <c r="J13" s="35">
        <f>COUNTIF('1_1_3_7_equipo_laboratorio_mod_'!A2:A18,integrantes_area!B13)</f>
        <v>0</v>
      </c>
      <c r="K13" s="35">
        <f>COUNTIF('1_1_3_7_equipo_laboratorio_mod_'!A2:A18,integrantes_area!B14)</f>
        <v>0</v>
      </c>
      <c r="L13" s="35">
        <f>COUNTIF('1_1_3_7_equipo_laboratorio_mod_'!A2:A18,integrantes_area!B15)</f>
        <v>0</v>
      </c>
      <c r="M13" s="35">
        <f>COUNTIF('1_1_3_7_equipo_laboratorio_mod_'!A2:A18,integrantes_area!B16)</f>
        <v>0</v>
      </c>
      <c r="N13" s="35">
        <f>COUNTIF('1_1_3_7_equipo_laboratorio_mod_'!A2:A18,integrantes_area!B17)</f>
        <v>0</v>
      </c>
      <c r="O13" s="35">
        <f>COUNTIF('1_1_3_7_equipo_laboratorio_mod_'!A2:A18,integrantes_area!B18)</f>
        <v>0</v>
      </c>
      <c r="P13" s="35">
        <f>COUNTIF('1_1_3_7_equipo_laboratorio_mod_'!A2:A18,integrantes_area!B19)</f>
        <v>0</v>
      </c>
      <c r="Q13" s="35">
        <f>COUNTIF('1_1_3_7_equipo_laboratorio_mod_'!A2:A18,integrantes_area!B20)</f>
        <v>0</v>
      </c>
      <c r="R13" s="35">
        <f>COUNTIF('1_1_3_7_equipo_laboratorio_mod_'!A2:A18,integrantes_area!B21)</f>
        <v>0</v>
      </c>
      <c r="S13" s="35">
        <f>COUNTIF('1_1_3_7_equipo_laboratorio_mod_'!A2:A18,integrantes_area!B22)</f>
        <v>0</v>
      </c>
      <c r="T13" s="35">
        <f>COUNTIF('1_1_3_7_equipo_laboratorio_mod_'!A2:A18,integrantes_area!B23)</f>
        <v>0</v>
      </c>
      <c r="U13" s="22">
        <f t="shared" si="0"/>
        <v>0</v>
      </c>
    </row>
    <row r="14" spans="1:21" x14ac:dyDescent="0.25">
      <c r="B14" s="23" t="s">
        <v>161</v>
      </c>
      <c r="C14" s="35" t="s">
        <v>114</v>
      </c>
      <c r="D14" s="35">
        <f>COUNTIF('1_1_3_8_des_paq_comp_plataforma'!A2:A18,integrantes_area!B7)</f>
        <v>0</v>
      </c>
      <c r="E14" s="35">
        <f>COUNTIF('1_1_3_8_des_paq_comp_plataforma'!A2:A18,integrantes_area!B8)</f>
        <v>0</v>
      </c>
      <c r="F14" s="35">
        <f>COUNTIF('1_1_3_8_des_paq_comp_plataforma'!A2:A18,integrantes_area!B9)</f>
        <v>0</v>
      </c>
      <c r="G14" s="35">
        <f>COUNTIF('1_1_3_8_des_paq_comp_plataforma'!A2:A18,integrantes_area!B10)</f>
        <v>0</v>
      </c>
      <c r="H14" s="35">
        <f>COUNTIF('1_1_3_8_des_paq_comp_plataforma'!A2:A18,integrantes_area!B11)</f>
        <v>0</v>
      </c>
      <c r="I14" s="35">
        <f>COUNTIF('1_1_3_8_des_paq_comp_plataforma'!A2:A18,integrantes_area!B12)</f>
        <v>0</v>
      </c>
      <c r="J14" s="35">
        <f>COUNTIF('1_1_3_8_des_paq_comp_plataforma'!A2:A18,integrantes_area!B13)</f>
        <v>0</v>
      </c>
      <c r="K14" s="35">
        <f>COUNTIF('1_1_3_8_des_paq_comp_plataforma'!A2:A18,integrantes_area!B14)</f>
        <v>0</v>
      </c>
      <c r="L14" s="35">
        <f>COUNTIF('1_1_3_8_des_paq_comp_plataforma'!A2:A18,integrantes_area!B15)</f>
        <v>0</v>
      </c>
      <c r="M14" s="35">
        <f>COUNTIF('1_1_3_8_des_paq_comp_plataforma'!A2:A18,integrantes_area!B16)</f>
        <v>0</v>
      </c>
      <c r="N14" s="35">
        <f>COUNTIF('1_1_3_8_des_paq_comp_plataforma'!A2:A18,integrantes_area!B17)</f>
        <v>0</v>
      </c>
      <c r="O14" s="35">
        <f>COUNTIF('1_1_3_8_des_paq_comp_plataforma'!A2:A18,integrantes_area!B18)</f>
        <v>0</v>
      </c>
      <c r="P14" s="35">
        <f>COUNTIF('1_1_3_8_des_paq_comp_plataforma'!A2:A18,integrantes_area!B19)</f>
        <v>0</v>
      </c>
      <c r="Q14" s="35">
        <f>COUNTIF('1_1_3_8_des_paq_comp_plataforma'!A2:A18,integrantes_area!B20)</f>
        <v>0</v>
      </c>
      <c r="R14" s="35">
        <f>COUNTIF('1_1_3_8_des_paq_comp_plataforma'!A2:A18,integrantes_area!B21)</f>
        <v>0</v>
      </c>
      <c r="S14" s="35">
        <f>COUNTIF('1_1_3_8_des_paq_comp_plataforma'!A2:A18,integrantes_area!B22)</f>
        <v>0</v>
      </c>
      <c r="T14" s="35">
        <f>COUNTIF('1_1_3_8_des_paq_comp_plataforma'!A2:A18,integrantes_area!B23)</f>
        <v>0</v>
      </c>
      <c r="U14" s="22">
        <f t="shared" si="0"/>
        <v>0</v>
      </c>
    </row>
    <row r="15" spans="1:21" x14ac:dyDescent="0.25">
      <c r="B15" s="23" t="s">
        <v>162</v>
      </c>
      <c r="C15" s="35" t="s">
        <v>115</v>
      </c>
      <c r="D15" s="35">
        <f>COUNTIF('1_1_3_9_trad_public_de_libros'!A2:A18,integrantes_area!B7)</f>
        <v>0</v>
      </c>
      <c r="E15" s="35">
        <f>COUNTIF('1_1_3_9_trad_public_de_libros'!A2:A18,integrantes_area!B8)</f>
        <v>0</v>
      </c>
      <c r="F15" s="35">
        <f>COUNTIF('1_1_3_9_trad_public_de_libros'!A2:A18,integrantes_area!B9)</f>
        <v>0</v>
      </c>
      <c r="G15" s="35">
        <f>COUNTIF('1_1_3_9_trad_public_de_libros'!A2:A18,integrantes_area!B10)</f>
        <v>0</v>
      </c>
      <c r="H15" s="35">
        <f>COUNTIF('1_1_3_9_trad_public_de_libros'!A2:A18,integrantes_area!B11)</f>
        <v>0</v>
      </c>
      <c r="I15" s="35">
        <f>COUNTIF('1_1_3_9_trad_public_de_libros'!A2:A18,integrantes_area!B12)</f>
        <v>0</v>
      </c>
      <c r="J15" s="35">
        <f>COUNTIF('1_1_3_9_trad_public_de_libros'!A2:A18,integrantes_area!B13)</f>
        <v>0</v>
      </c>
      <c r="K15" s="35">
        <f>COUNTIF('1_1_3_9_trad_public_de_libros'!A2:A18,integrantes_area!B14)</f>
        <v>0</v>
      </c>
      <c r="L15" s="35">
        <f>COUNTIF('1_1_3_9_trad_public_de_libros'!A2:A18,integrantes_area!B15)</f>
        <v>0</v>
      </c>
      <c r="M15" s="35">
        <f>COUNTIF('1_1_3_9_trad_public_de_libros'!A2:A18,integrantes_area!B16)</f>
        <v>0</v>
      </c>
      <c r="N15" s="35">
        <f>COUNTIF('1_1_3_9_trad_public_de_libros'!A2:A18,integrantes_area!B17)</f>
        <v>0</v>
      </c>
      <c r="O15" s="35">
        <f>COUNTIF('1_1_3_9_trad_public_de_libros'!A2:A18,integrantes_area!B18)</f>
        <v>0</v>
      </c>
      <c r="P15" s="35">
        <f>COUNTIF('1_1_3_9_trad_public_de_libros'!A2:A18,integrantes_area!B19)</f>
        <v>0</v>
      </c>
      <c r="Q15" s="35">
        <f>COUNTIF('1_1_3_9_trad_public_de_libros'!A2:A18,integrantes_area!B20)</f>
        <v>0</v>
      </c>
      <c r="R15" s="35">
        <f>COUNTIF('1_1_3_9_trad_public_de_libros'!A2:A18,integrantes_area!B21)</f>
        <v>0</v>
      </c>
      <c r="S15" s="35">
        <f>COUNTIF('1_1_3_9_trad_public_de_libros'!A2:A18,integrantes_area!B22)</f>
        <v>0</v>
      </c>
      <c r="T15" s="35">
        <f>COUNTIF('1_1_3_9_trad_public_de_libros'!A2:A18,integrantes_area!B23)</f>
        <v>0</v>
      </c>
      <c r="U15" s="22">
        <f t="shared" si="0"/>
        <v>0</v>
      </c>
    </row>
    <row r="16" spans="1:21" x14ac:dyDescent="0.25">
      <c r="B16" s="23" t="s">
        <v>163</v>
      </c>
      <c r="C16" s="35" t="s">
        <v>116</v>
      </c>
      <c r="D16" s="35">
        <f>COUNTIF('1_1_3_10_trad_public_articulo'!A2:A18,integrantes_area!B7)</f>
        <v>0</v>
      </c>
      <c r="E16" s="35">
        <f>COUNTIF('1_1_3_10_trad_public_articulo'!A2:A18,integrantes_area!B8)</f>
        <v>0</v>
      </c>
      <c r="F16" s="35">
        <f>COUNTIF('1_1_3_10_trad_public_articulo'!A2:A18,integrantes_area!B9)</f>
        <v>0</v>
      </c>
      <c r="G16" s="35">
        <f>COUNTIF('1_1_3_10_trad_public_articulo'!A2:A18,integrantes_area!B10)</f>
        <v>0</v>
      </c>
      <c r="H16" s="35">
        <f>COUNTIF('1_1_3_10_trad_public_articulo'!A2:A18,integrantes_area!B11)</f>
        <v>0</v>
      </c>
      <c r="I16" s="35">
        <f>COUNTIF('1_1_3_10_trad_public_articulo'!A2:A18,integrantes_area!B12)</f>
        <v>0</v>
      </c>
      <c r="J16" s="35">
        <f>COUNTIF('1_1_3_10_trad_public_articulo'!A2:A18,integrantes_area!B13)</f>
        <v>0</v>
      </c>
      <c r="K16" s="35">
        <f>COUNTIF('1_1_3_10_trad_public_articulo'!A2:A18,integrantes_area!B14)</f>
        <v>0</v>
      </c>
      <c r="L16" s="35">
        <f>COUNTIF('1_1_3_10_trad_public_articulo'!A2:A18,integrantes_area!B15)</f>
        <v>0</v>
      </c>
      <c r="M16" s="35">
        <f>COUNTIF('1_1_3_10_trad_public_articulo'!A2:A18,integrantes_area!B16)</f>
        <v>0</v>
      </c>
      <c r="N16" s="35">
        <f>COUNTIF('1_1_3_10_trad_public_articulo'!A2:A18,integrantes_area!B17)</f>
        <v>0</v>
      </c>
      <c r="O16" s="35">
        <f>COUNTIF('1_1_3_10_trad_public_articulo'!A2:A18,integrantes_area!B18)</f>
        <v>0</v>
      </c>
      <c r="P16" s="35">
        <f>COUNTIF('1_1_3_10_trad_public_articulo'!A2:A18,integrantes_area!B19)</f>
        <v>0</v>
      </c>
      <c r="Q16" s="35">
        <f>COUNTIF('1_1_3_10_trad_public_articulo'!A2:A18,integrantes_area!B20)</f>
        <v>0</v>
      </c>
      <c r="R16" s="35">
        <f>COUNTIF('1_1_3_10_trad_public_articulo'!A2:A18,integrantes_area!B21)</f>
        <v>0</v>
      </c>
      <c r="S16" s="35">
        <f>COUNTIF('1_1_3_10_trad_public_articulo'!A2:A18,integrantes_area!B22)</f>
        <v>0</v>
      </c>
      <c r="T16" s="35">
        <f>COUNTIF('1_1_3_10_trad_public_articulo'!A2:A18,integrantes_area!B23)</f>
        <v>0</v>
      </c>
      <c r="U16" s="22">
        <f t="shared" si="0"/>
        <v>0</v>
      </c>
    </row>
    <row r="17" spans="1:21" x14ac:dyDescent="0.25">
      <c r="B17" s="25" t="s">
        <v>164</v>
      </c>
      <c r="C17" s="35" t="s">
        <v>117</v>
      </c>
      <c r="D17" s="35">
        <f>COUNTIF('1_1_3_11_trad_edit_documentales'!A2:A18,integrantes_area!B7)</f>
        <v>0</v>
      </c>
      <c r="E17" s="35">
        <f>COUNTIF('1_1_3_11_trad_edit_documentales'!A2:A18,integrantes_area!B8)</f>
        <v>0</v>
      </c>
      <c r="F17" s="35">
        <f>COUNTIF('1_1_3_11_trad_edit_documentales'!A2:A18,integrantes_area!B9)</f>
        <v>0</v>
      </c>
      <c r="G17" s="35">
        <f>COUNTIF('1_1_3_11_trad_edit_documentales'!A2:A18,integrantes_area!B10)</f>
        <v>0</v>
      </c>
      <c r="H17" s="35">
        <f>COUNTIF('1_1_3_11_trad_edit_documentales'!A2:A18,integrantes_area!B11)</f>
        <v>0</v>
      </c>
      <c r="I17" s="35">
        <f>COUNTIF('1_1_3_11_trad_edit_documentales'!A2:A18,integrantes_area!B12)</f>
        <v>0</v>
      </c>
      <c r="J17" s="35">
        <f>COUNTIF('1_1_3_11_trad_edit_documentales'!A2:A18,integrantes_area!B13)</f>
        <v>0</v>
      </c>
      <c r="K17" s="35">
        <f>COUNTIF('1_1_3_11_trad_edit_documentales'!A2:A18,integrantes_area!B14)</f>
        <v>0</v>
      </c>
      <c r="L17" s="35">
        <f>COUNTIF('1_1_3_11_trad_edit_documentales'!A2:A18,integrantes_area!B15)</f>
        <v>0</v>
      </c>
      <c r="M17" s="35">
        <f>COUNTIF('1_1_3_11_trad_edit_documentales'!A2:A18,integrantes_area!B16)</f>
        <v>0</v>
      </c>
      <c r="N17" s="35">
        <f>COUNTIF('1_1_3_11_trad_edit_documentales'!A2:A18,integrantes_area!B17)</f>
        <v>0</v>
      </c>
      <c r="O17" s="35">
        <f>COUNTIF('1_1_3_11_trad_edit_documentales'!A2:A18,integrantes_area!B18)</f>
        <v>0</v>
      </c>
      <c r="P17" s="35">
        <f>COUNTIF('1_1_3_11_trad_edit_documentales'!A2:A18,integrantes_area!B19)</f>
        <v>0</v>
      </c>
      <c r="Q17" s="35">
        <f>COUNTIF('1_1_3_11_trad_edit_documentales'!A2:A18,integrantes_area!B20)</f>
        <v>0</v>
      </c>
      <c r="R17" s="35">
        <f>COUNTIF('1_1_3_11_trad_edit_documentales'!A2:A18,integrantes_area!B21)</f>
        <v>0</v>
      </c>
      <c r="S17" s="35">
        <f>COUNTIF('1_1_3_11_trad_edit_documentales'!A2:A18,integrantes_area!B22)</f>
        <v>0</v>
      </c>
      <c r="T17" s="35">
        <f>COUNTIF('1_1_3_11_trad_edit_documentales'!A2:A18,integrantes_area!B23)</f>
        <v>0</v>
      </c>
      <c r="U17" s="22">
        <f t="shared" si="0"/>
        <v>0</v>
      </c>
    </row>
    <row r="18" spans="1:21" x14ac:dyDescent="0.25">
      <c r="B18" s="25" t="s">
        <v>165</v>
      </c>
      <c r="C18" s="35" t="s">
        <v>118</v>
      </c>
      <c r="D18" s="35">
        <f>COUNTIF('1_1_3_12_des_aula_virtual'!A2:A9,integrantes_area!B7)</f>
        <v>0</v>
      </c>
      <c r="E18" s="35">
        <f>COUNTIF('1_1_3_12_des_aula_virtual'!A2:A9,integrantes_area!B8)</f>
        <v>3</v>
      </c>
      <c r="F18" s="35">
        <f>COUNTIF('1_1_3_12_des_aula_virtual'!A2:A9,integrantes_area!B9)</f>
        <v>0</v>
      </c>
      <c r="G18" s="35">
        <f>COUNTIF('1_1_3_12_des_aula_virtual'!A2:A9,integrantes_area!B10)</f>
        <v>0</v>
      </c>
      <c r="H18" s="35">
        <f>COUNTIF('1_1_3_12_des_aula_virtual'!A2:A9,integrantes_area!B11)</f>
        <v>0</v>
      </c>
      <c r="I18" s="35">
        <f>COUNTIF('1_1_3_12_des_aula_virtual'!A2:A9,integrantes_area!B12)</f>
        <v>0</v>
      </c>
      <c r="J18" s="35">
        <f>COUNTIF('1_1_3_12_des_aula_virtual'!A2:A9,integrantes_area!B13)</f>
        <v>0</v>
      </c>
      <c r="K18" s="35">
        <f>COUNTIF('1_1_3_12_des_aula_virtual'!A2:A9,integrantes_area!B14)</f>
        <v>0</v>
      </c>
      <c r="L18" s="35">
        <f>COUNTIF('1_1_3_12_des_aula_virtual'!A2:A9,integrantes_area!B15)</f>
        <v>0</v>
      </c>
      <c r="M18" s="35">
        <f>COUNTIF('1_1_3_12_des_aula_virtual'!A2:A9,integrantes_area!B16)</f>
        <v>0</v>
      </c>
      <c r="N18" s="35">
        <f>COUNTIF('1_1_3_12_des_aula_virtual'!A2:A9,integrantes_area!B17)</f>
        <v>0</v>
      </c>
      <c r="O18" s="35">
        <f>COUNTIF('1_1_3_12_des_aula_virtual'!A2:A9,integrantes_area!B18)</f>
        <v>0</v>
      </c>
      <c r="P18" s="35">
        <f>COUNTIF('1_1_3_12_des_aula_virtual'!A2:A9,integrantes_area!B19)</f>
        <v>0</v>
      </c>
      <c r="Q18" s="35">
        <f>COUNTIF('1_1_3_12_des_aula_virtual'!A2:A9,integrantes_area!B20)</f>
        <v>0</v>
      </c>
      <c r="R18" s="35">
        <f>COUNTIF('1_1_3_12_des_aula_virtual'!A2:A9,integrantes_area!B21)</f>
        <v>0</v>
      </c>
      <c r="S18" s="35">
        <f>COUNTIF('1_1_3_12_des_aula_virtual'!A2:A9,integrantes_area!B22)</f>
        <v>0</v>
      </c>
      <c r="T18" s="35">
        <f>COUNTIF('1_1_3_12_des_aula_virtual'!A2:A9,integrantes_area!B23)</f>
        <v>0</v>
      </c>
      <c r="U18" s="22">
        <f t="shared" si="0"/>
        <v>3</v>
      </c>
    </row>
    <row r="19" spans="1:21" x14ac:dyDescent="0.25">
      <c r="A19" t="s">
        <v>200</v>
      </c>
      <c r="B19" s="25" t="s">
        <v>166</v>
      </c>
      <c r="C19" s="54" t="s">
        <v>119</v>
      </c>
      <c r="D19" s="35">
        <f>COUNTIF('1_2_1_1_reporte_invest_tecnico'!A2:A11,integrantes_area!B7)</f>
        <v>1</v>
      </c>
      <c r="E19" s="35">
        <f>COUNTIF('1_2_1_1_reporte_invest_tecnico'!A2:A11,integrantes_area!B8)</f>
        <v>2</v>
      </c>
      <c r="F19" s="35">
        <f>COUNTIF('1_2_1_1_reporte_invest_tecnico'!A2:A11,integrantes_area!B9)</f>
        <v>0</v>
      </c>
      <c r="G19" s="35">
        <f>COUNTIF('1_2_1_1_reporte_invest_tecnico'!A2:A11,integrantes_area!B10)</f>
        <v>0</v>
      </c>
      <c r="H19" s="35">
        <f>COUNTIF('1_2_1_1_reporte_invest_tecnico'!A2:A11,integrantes_area!B11)</f>
        <v>1</v>
      </c>
      <c r="I19" s="35">
        <f>COUNTIF('1_2_1_1_reporte_invest_tecnico'!A2:A11,integrantes_area!B12)</f>
        <v>1</v>
      </c>
      <c r="J19" s="35">
        <f>COUNTIF('1_2_1_1_reporte_invest_tecnico'!A2:A11,integrantes_area!B13)</f>
        <v>1</v>
      </c>
      <c r="K19" s="35">
        <f>COUNTIF('1_2_1_1_reporte_invest_tecnico'!A2:A11,integrantes_area!B14)</f>
        <v>0</v>
      </c>
      <c r="L19" s="35">
        <f>COUNTIF('1_2_1_1_reporte_invest_tecnico'!A2:A11,integrantes_area!B15)</f>
        <v>0</v>
      </c>
      <c r="M19" s="35">
        <f>COUNTIF('1_2_1_1_reporte_invest_tecnico'!A2:A11,integrantes_area!B16)</f>
        <v>0</v>
      </c>
      <c r="N19" s="35">
        <f>COUNTIF('1_2_1_1_reporte_invest_tecnico'!A2:A11,integrantes_area!B17)</f>
        <v>0</v>
      </c>
      <c r="O19" s="35">
        <f>COUNTIF('1_2_1_1_reporte_invest_tecnico'!A2:A11,integrantes_area!B18)</f>
        <v>0</v>
      </c>
      <c r="P19" s="35">
        <f>COUNTIF('1_2_1_1_reporte_invest_tecnico'!A2:A11,integrantes_area!B19)</f>
        <v>1</v>
      </c>
      <c r="Q19" s="35">
        <f>COUNTIF('1_2_1_1_reporte_invest_tecnico'!A2:A11,integrantes_area!B20)</f>
        <v>0</v>
      </c>
      <c r="R19" s="35">
        <f>COUNTIF('1_2_1_1_reporte_invest_tecnico'!A2:A11,integrantes_area!B21)</f>
        <v>0</v>
      </c>
      <c r="S19" s="35">
        <f>COUNTIF('1_2_1_1_reporte_invest_tecnico'!A2:A11,integrantes_area!B22)</f>
        <v>0</v>
      </c>
      <c r="T19" s="35">
        <f>COUNTIF('1_2_1_1_reporte_invest_tecnico'!A2:A11,integrantes_area!B23)</f>
        <v>0</v>
      </c>
      <c r="U19" s="22">
        <f t="shared" si="0"/>
        <v>7</v>
      </c>
    </row>
    <row r="20" spans="1:21" x14ac:dyDescent="0.25">
      <c r="B20" s="25" t="s">
        <v>167</v>
      </c>
      <c r="C20" s="35" t="s">
        <v>120</v>
      </c>
      <c r="D20" s="35">
        <f>COUNTIF('1_2_1_2_memorias_congreso_exten'!A2:A18,integrantes_area!B7)</f>
        <v>0</v>
      </c>
      <c r="E20" s="35">
        <f>COUNTIF('1_2_1_2_memorias_congreso_exten'!A2:A18,integrantes_area!B8)</f>
        <v>0</v>
      </c>
      <c r="F20" s="35">
        <f>COUNTIF('1_2_1_2_memorias_congreso_exten'!A2:A18,integrantes_area!B9)</f>
        <v>0</v>
      </c>
      <c r="G20" s="35">
        <f>COUNTIF('1_2_1_2_memorias_congreso_exten'!A2:A18,integrantes_area!B10)</f>
        <v>0</v>
      </c>
      <c r="H20" s="35">
        <f>COUNTIF('1_2_1_2_memorias_congreso_exten'!A2:A18,integrantes_area!B11)</f>
        <v>0</v>
      </c>
      <c r="I20" s="35">
        <f>COUNTIF('1_2_1_2_memorias_congreso_exten'!A2:A18,integrantes_area!B12)</f>
        <v>0</v>
      </c>
      <c r="J20" s="35">
        <f>COUNTIF('1_2_1_2_memorias_congreso_exten'!A2:A18,integrantes_area!B13)</f>
        <v>0</v>
      </c>
      <c r="K20" s="35">
        <f>COUNTIF('1_2_1_2_memorias_congreso_exten'!A2:A18,integrantes_area!B14)</f>
        <v>0</v>
      </c>
      <c r="L20" s="35">
        <f>COUNTIF('1_2_1_2_memorias_congreso_exten'!A2:A18,integrantes_area!B15)</f>
        <v>0</v>
      </c>
      <c r="M20" s="35">
        <f>COUNTIF('1_2_1_2_memorias_congreso_exten'!A2:A18,integrantes_area!B16)</f>
        <v>0</v>
      </c>
      <c r="N20" s="35">
        <f>COUNTIF('1_2_1_2_memorias_congreso_exten'!A2:A18,integrantes_area!B17)</f>
        <v>0</v>
      </c>
      <c r="O20" s="35">
        <f>COUNTIF('1_2_1_2_memorias_congreso_exten'!A2:A18,integrantes_area!B18)</f>
        <v>0</v>
      </c>
      <c r="P20" s="35">
        <f>COUNTIF('1_2_1_2_memorias_congreso_exten'!A2:A18,integrantes_area!B19)</f>
        <v>0</v>
      </c>
      <c r="Q20" s="35">
        <f>COUNTIF('1_2_1_2_memorias_congreso_exten'!A2:A18,integrantes_area!B20)</f>
        <v>0</v>
      </c>
      <c r="R20" s="35">
        <f>COUNTIF('1_2_1_2_memorias_congreso_exten'!A2:A18,integrantes_area!B21)</f>
        <v>0</v>
      </c>
      <c r="S20" s="35">
        <f>COUNTIF('1_2_1_2_memorias_congreso_exten'!A2:A18,integrantes_area!B22)</f>
        <v>0</v>
      </c>
      <c r="T20" s="35">
        <f>COUNTIF('1_2_1_2_memorias_congreso_exten'!A2:A18,integrantes_area!B23)</f>
        <v>0</v>
      </c>
      <c r="U20" s="22">
        <f t="shared" si="0"/>
        <v>0</v>
      </c>
    </row>
    <row r="21" spans="1:21" x14ac:dyDescent="0.25">
      <c r="B21" s="25" t="s">
        <v>168</v>
      </c>
      <c r="C21" s="54" t="s">
        <v>121</v>
      </c>
      <c r="D21" s="35">
        <f>COUNTIF('1_2_1_3_art_especializado_inves'!A2:A23,integrantes_area!B7)</f>
        <v>1</v>
      </c>
      <c r="E21" s="35">
        <f>COUNTIF('1_2_1_3_art_especializado_inves'!A2:A23,integrantes_area!B8)</f>
        <v>1</v>
      </c>
      <c r="F21" s="35">
        <f>COUNTIF('1_2_1_3_art_especializado_inves'!A2:A23,integrantes_area!B9)</f>
        <v>6</v>
      </c>
      <c r="G21" s="35">
        <f>COUNTIF('1_2_1_3_art_especializado_inves'!A2:A23,integrantes_area!B10)</f>
        <v>0</v>
      </c>
      <c r="H21" s="35">
        <f>COUNTIF('1_2_1_3_art_especializado_inves'!A2:A23,integrantes_area!B11)</f>
        <v>3</v>
      </c>
      <c r="I21" s="35">
        <f>COUNTIF('1_2_1_3_art_especializado_inves'!A2:A23,integrantes_area!B12)</f>
        <v>0</v>
      </c>
      <c r="J21" s="35">
        <f>COUNTIF('1_2_1_3_art_especializado_inves'!A2:A23,integrantes_area!B13)</f>
        <v>0</v>
      </c>
      <c r="K21" s="35">
        <f>COUNTIF('1_2_1_3_art_especializado_inves'!A2:A23,integrantes_area!B14)</f>
        <v>0</v>
      </c>
      <c r="L21" s="35">
        <f>COUNTIF('1_2_1_3_art_especializado_inves'!A2:A23,integrantes_area!B15)</f>
        <v>0</v>
      </c>
      <c r="M21" s="35">
        <f>COUNTIF('1_2_1_3_art_especializado_inves'!A2:A23,integrantes_area!B16)</f>
        <v>0</v>
      </c>
      <c r="N21" s="35">
        <f>COUNTIF('1_2_1_3_art_especializado_inves'!A2:A23,integrantes_area!B17)</f>
        <v>1</v>
      </c>
      <c r="O21" s="35">
        <f>COUNTIF('1_2_1_3_art_especializado_inves'!A2:A23,integrantes_area!B18)</f>
        <v>0</v>
      </c>
      <c r="P21" s="35">
        <f>COUNTIF('1_2_1_3_art_especializado_inves'!A2:A23,integrantes_area!B19)</f>
        <v>0</v>
      </c>
      <c r="Q21" s="35">
        <f>COUNTIF('1_2_1_3_art_especializado_inves'!A2:A23,integrantes_area!B20)</f>
        <v>0</v>
      </c>
      <c r="R21" s="35">
        <f>COUNTIF('1_2_1_3_art_especializado_inves'!A2:A23,integrantes_area!B21)</f>
        <v>4</v>
      </c>
      <c r="S21" s="35">
        <f>COUNTIF('1_2_1_3_art_especializado_inves'!A2:A23,integrantes_area!B22)</f>
        <v>0</v>
      </c>
      <c r="T21" s="35">
        <f>COUNTIF('1_2_1_3_art_especializado_inves'!A2:A23,integrantes_area!B23)</f>
        <v>0</v>
      </c>
      <c r="U21" s="22">
        <f t="shared" si="0"/>
        <v>16</v>
      </c>
    </row>
    <row r="22" spans="1:21" x14ac:dyDescent="0.25">
      <c r="B22" s="25" t="s">
        <v>169</v>
      </c>
      <c r="C22" s="54" t="s">
        <v>122</v>
      </c>
      <c r="D22" s="35">
        <f>COUNTIF('1_2_1_4_libro_cientifico'!A2:A18,integrantes_area!B7)</f>
        <v>0</v>
      </c>
      <c r="E22" s="35">
        <f>COUNTIF('1_2_1_4_libro_cientifico'!A2:A18,integrantes_area!B8)</f>
        <v>0</v>
      </c>
      <c r="F22" s="35">
        <f>COUNTIF('1_2_1_4_libro_cientifico'!A2:A18,integrantes_area!B9)</f>
        <v>0</v>
      </c>
      <c r="G22" s="35">
        <f>COUNTIF('1_2_1_4_libro_cientifico'!A2:A18,integrantes_area!B10)</f>
        <v>0</v>
      </c>
      <c r="H22" s="35">
        <f>COUNTIF('1_2_1_4_libro_cientifico'!A2:A18,integrantes_area!B11)</f>
        <v>2</v>
      </c>
      <c r="I22" s="35">
        <f>COUNTIF('1_2_1_4_libro_cientifico'!A2:A18,integrantes_area!B12)</f>
        <v>0</v>
      </c>
      <c r="J22" s="35">
        <f>COUNTIF('1_2_1_4_libro_cientifico'!A2:A18,integrantes_area!B13)</f>
        <v>0</v>
      </c>
      <c r="K22" s="35">
        <f>COUNTIF('1_2_1_4_libro_cientifico'!A2:A18,integrantes_area!B14)</f>
        <v>0</v>
      </c>
      <c r="L22" s="35">
        <f>COUNTIF('1_2_1_4_libro_cientifico'!A2:A18,integrantes_area!B15)</f>
        <v>0</v>
      </c>
      <c r="M22" s="35">
        <f>COUNTIF('1_2_1_4_libro_cientifico'!A2:A18,integrantes_area!B16)</f>
        <v>0</v>
      </c>
      <c r="N22" s="35">
        <f>COUNTIF('1_2_1_4_libro_cientifico'!A2:A18,integrantes_area!B17)</f>
        <v>1</v>
      </c>
      <c r="O22" s="35">
        <f>COUNTIF('1_2_1_4_libro_cientifico'!A2:A18,integrantes_area!B18)</f>
        <v>0</v>
      </c>
      <c r="P22" s="35">
        <f>COUNTIF('1_2_1_4_libro_cientifico'!A2:A18,integrantes_area!B19)</f>
        <v>0</v>
      </c>
      <c r="Q22" s="35">
        <f>COUNTIF('1_2_1_4_libro_cientifico'!A2:A18,integrantes_area!B20)</f>
        <v>0</v>
      </c>
      <c r="R22" s="35">
        <f>COUNTIF('1_2_1_4_libro_cientifico'!A2:A18,integrantes_area!B21)</f>
        <v>0</v>
      </c>
      <c r="S22" s="35">
        <f>COUNTIF('1_2_1_4_libro_cientifico'!A2:A18,integrantes_area!B22)</f>
        <v>0</v>
      </c>
      <c r="T22" s="35">
        <f>COUNTIF('1_2_1_4_libro_cientifico'!A2:A18,integrantes_area!B23)</f>
        <v>0</v>
      </c>
      <c r="U22" s="22">
        <f t="shared" si="0"/>
        <v>3</v>
      </c>
    </row>
    <row r="23" spans="1:21" x14ac:dyDescent="0.25">
      <c r="B23" s="25" t="s">
        <v>170</v>
      </c>
      <c r="C23" s="35" t="s">
        <v>123</v>
      </c>
      <c r="D23" s="35">
        <f>COUNTIF('1_2_1_5_patentes_registro_acept'!A2:A18,integrantes_area!B7)</f>
        <v>0</v>
      </c>
      <c r="E23" s="35">
        <f>COUNTIF('1_2_1_5_patentes_registro_acept'!A2:A18,integrantes_area!B8)</f>
        <v>0</v>
      </c>
      <c r="F23" s="35">
        <f>COUNTIF('1_2_1_5_patentes_registro_acept'!A2:A18,integrantes_area!B9)</f>
        <v>0</v>
      </c>
      <c r="G23" s="35">
        <f>COUNTIF('1_2_1_5_patentes_registro_acept'!A2:A18,integrantes_area!B10)</f>
        <v>0</v>
      </c>
      <c r="H23" s="35">
        <f>COUNTIF('1_2_1_5_patentes_registro_acept'!A2:A18,integrantes_area!B11)</f>
        <v>0</v>
      </c>
      <c r="I23" s="35">
        <f>COUNTIF('1_2_1_5_patentes_registro_acept'!A2:A18,integrantes_area!B12)</f>
        <v>0</v>
      </c>
      <c r="J23" s="35">
        <f>COUNTIF('1_2_1_5_patentes_registro_acept'!A2:A18,integrantes_area!B13)</f>
        <v>0</v>
      </c>
      <c r="K23" s="35">
        <f>COUNTIF('1_2_1_5_patentes_registro_acept'!A2:A18,integrantes_area!B14)</f>
        <v>0</v>
      </c>
      <c r="L23" s="35">
        <f>COUNTIF('1_2_1_5_patentes_registro_acept'!A2:A18,integrantes_area!B15)</f>
        <v>0</v>
      </c>
      <c r="M23" s="35">
        <f>COUNTIF('1_2_1_5_patentes_registro_acept'!A2:A18,integrantes_area!B16)</f>
        <v>0</v>
      </c>
      <c r="N23" s="35">
        <f>COUNTIF('1_2_1_5_patentes_registro_acept'!A2:A18,integrantes_area!B17)</f>
        <v>0</v>
      </c>
      <c r="O23" s="35">
        <f>COUNTIF('1_2_1_5_patentes_registro_acept'!A2:A18,integrantes_area!B18)</f>
        <v>0</v>
      </c>
      <c r="P23" s="35">
        <f>COUNTIF('1_2_1_5_patentes_registro_acept'!A2:A18,integrantes_area!B19)</f>
        <v>0</v>
      </c>
      <c r="Q23" s="35">
        <f>COUNTIF('1_2_1_5_patentes_registro_acept'!A2:A18,integrantes_area!B20)</f>
        <v>0</v>
      </c>
      <c r="R23" s="35">
        <f>COUNTIF('1_2_1_5_patentes_registro_acept'!A2:A18,integrantes_area!B21)</f>
        <v>0</v>
      </c>
      <c r="S23" s="35">
        <f>COUNTIF('1_2_1_5_patentes_registro_acept'!A2:A18,integrantes_area!B22)</f>
        <v>0</v>
      </c>
      <c r="T23" s="35">
        <f>COUNTIF('1_2_1_5_patentes_registro_acept'!A2:A18,integrantes_area!B23)</f>
        <v>0</v>
      </c>
      <c r="U23" s="22">
        <f t="shared" si="0"/>
        <v>0</v>
      </c>
    </row>
    <row r="24" spans="1:21" x14ac:dyDescent="0.25">
      <c r="B24" s="25" t="s">
        <v>171</v>
      </c>
      <c r="C24" s="35" t="s">
        <v>124</v>
      </c>
      <c r="D24" s="35">
        <f>COUNTIF('1_2_1_6_expedicion_titulo_paten'!A2:A18,integrantes_area!B7)</f>
        <v>0</v>
      </c>
      <c r="E24" s="35">
        <f>COUNTIF('1_2_1_6_expedicion_titulo_paten'!A2:A18,integrantes_area!B8)</f>
        <v>0</v>
      </c>
      <c r="F24" s="35">
        <f>COUNTIF('1_2_1_6_expedicion_titulo_paten'!A2:A18,integrantes_area!B9)</f>
        <v>0</v>
      </c>
      <c r="G24" s="35">
        <f>COUNTIF('1_2_1_6_expedicion_titulo_paten'!A2:A18,integrantes_area!B10)</f>
        <v>0</v>
      </c>
      <c r="H24" s="35">
        <f>COUNTIF('1_2_1_6_expedicion_titulo_paten'!A2:A18,integrantes_area!B11)</f>
        <v>0</v>
      </c>
      <c r="I24" s="35">
        <f>COUNTIF('1_2_1_6_expedicion_titulo_paten'!A2:A18,integrantes_area!B12)</f>
        <v>0</v>
      </c>
      <c r="J24" s="35">
        <f>COUNTIF('1_2_1_6_expedicion_titulo_paten'!A2:A18,integrantes_area!B13)</f>
        <v>0</v>
      </c>
      <c r="K24" s="35">
        <f>COUNTIF('1_2_1_6_expedicion_titulo_paten'!A2:A18,integrantes_area!B14)</f>
        <v>0</v>
      </c>
      <c r="L24" s="35">
        <f>COUNTIF('1_2_1_6_expedicion_titulo_paten'!A2:A18,integrantes_area!B15)</f>
        <v>0</v>
      </c>
      <c r="M24" s="35">
        <f>COUNTIF('1_2_1_6_expedicion_titulo_paten'!A2:A18,integrantes_area!B16)</f>
        <v>0</v>
      </c>
      <c r="N24" s="35">
        <f>COUNTIF('1_2_1_6_expedicion_titulo_paten'!A2:A18,integrantes_area!B17)</f>
        <v>0</v>
      </c>
      <c r="O24" s="35">
        <f>COUNTIF('1_2_1_6_expedicion_titulo_paten'!A2:A18,integrantes_area!B18)</f>
        <v>0</v>
      </c>
      <c r="P24" s="35">
        <f>COUNTIF('1_2_1_6_expedicion_titulo_paten'!A2:A18,integrantes_area!B19)</f>
        <v>0</v>
      </c>
      <c r="Q24" s="35">
        <f>COUNTIF('1_2_1_6_expedicion_titulo_paten'!A2:A18,integrantes_area!B20)</f>
        <v>0</v>
      </c>
      <c r="R24" s="35">
        <f>COUNTIF('1_2_1_6_expedicion_titulo_paten'!A2:A18,integrantes_area!B21)</f>
        <v>0</v>
      </c>
      <c r="S24" s="35">
        <f>COUNTIF('1_2_1_6_expedicion_titulo_paten'!A2:A18,integrantes_area!B22)</f>
        <v>0</v>
      </c>
      <c r="T24" s="35">
        <f>COUNTIF('1_2_1_6_expedicion_titulo_paten'!A2:A18,integrantes_area!B23)</f>
        <v>0</v>
      </c>
      <c r="U24" s="22">
        <f t="shared" si="0"/>
        <v>0</v>
      </c>
    </row>
    <row r="25" spans="1:21" x14ac:dyDescent="0.25">
      <c r="B25" s="25" t="s">
        <v>172</v>
      </c>
      <c r="C25" s="54" t="s">
        <v>125</v>
      </c>
      <c r="D25" s="35">
        <f>COUNTIF('1_2_1_7_trab_pres_event_especia'!A2:A48,integrantes_area!B7)</f>
        <v>0</v>
      </c>
      <c r="E25" s="35">
        <f>COUNTIF('1_2_1_7_trab_pres_event_especia'!A2:A48,integrantes_area!B8)</f>
        <v>8</v>
      </c>
      <c r="F25" s="35">
        <f>COUNTIF('1_2_1_7_trab_pres_event_especia'!A2:A48,integrantes_area!B9)</f>
        <v>11</v>
      </c>
      <c r="G25" s="35">
        <f>COUNTIF('1_2_1_7_trab_pres_event_especia'!A2:A48,integrantes_area!B10)</f>
        <v>0</v>
      </c>
      <c r="H25" s="35">
        <f>COUNTIF('1_2_1_7_trab_pres_event_especia'!A2:A48,integrantes_area!B11)</f>
        <v>1</v>
      </c>
      <c r="I25" s="35">
        <f>COUNTIF('1_2_1_7_trab_pres_event_especia'!A2:A48,integrantes_area!B12)</f>
        <v>0</v>
      </c>
      <c r="J25" s="35">
        <f>COUNTIF('1_2_1_7_trab_pres_event_especia'!A2:A48,integrantes_area!B13)</f>
        <v>2</v>
      </c>
      <c r="K25" s="35">
        <f>COUNTIF('1_2_1_7_trab_pres_event_especia'!A2:A48,integrantes_area!B14)</f>
        <v>0</v>
      </c>
      <c r="L25" s="35">
        <f>COUNTIF('1_2_1_7_trab_pres_event_especia'!A2:A48,integrantes_area!B15)</f>
        <v>0</v>
      </c>
      <c r="M25" s="35">
        <f>COUNTIF('1_2_1_7_trab_pres_event_especia'!A2:A48,integrantes_area!B16)</f>
        <v>0</v>
      </c>
      <c r="N25" s="35">
        <f>COUNTIF('1_2_1_7_trab_pres_event_especia'!A2:A48,integrantes_area!B17)</f>
        <v>4</v>
      </c>
      <c r="O25" s="35">
        <f>COUNTIF('1_2_1_7_trab_pres_event_especia'!A2:A48,integrantes_area!B18)</f>
        <v>0</v>
      </c>
      <c r="P25" s="35">
        <f>COUNTIF('1_2_1_7_trab_pres_event_especia'!A2:A48,integrantes_area!B19)</f>
        <v>3</v>
      </c>
      <c r="Q25" s="35">
        <f>COUNTIF('1_2_1_7_trab_pres_event_especia'!A2:A48,integrantes_area!B20)</f>
        <v>0</v>
      </c>
      <c r="R25" s="35">
        <f>COUNTIF('1_2_1_7_trab_pres_event_especia'!A2:A48,integrantes_area!B21)</f>
        <v>7</v>
      </c>
      <c r="S25" s="35">
        <f>COUNTIF('1_2_1_7_trab_pres_event_especia'!A2:A48,integrantes_area!B22)</f>
        <v>0</v>
      </c>
      <c r="T25" s="35">
        <f>COUNTIF('1_2_1_7_trab_pres_event_especia'!A2:A48,integrantes_area!B23)</f>
        <v>0</v>
      </c>
      <c r="U25" s="22">
        <f t="shared" si="0"/>
        <v>36</v>
      </c>
    </row>
    <row r="26" spans="1:21" x14ac:dyDescent="0.25">
      <c r="B26" s="25" t="s">
        <v>173</v>
      </c>
      <c r="C26" s="54" t="s">
        <v>126</v>
      </c>
      <c r="D26" s="35">
        <f>COUNTIF('1_2_1_8_conferencias_magistrale'!A2:A22,integrantes_area!B7)</f>
        <v>0</v>
      </c>
      <c r="E26" s="35">
        <f>COUNTIF('1_2_1_8_conferencias_magistrale'!A2:A22,integrantes_area!B8)</f>
        <v>0</v>
      </c>
      <c r="F26" s="35">
        <f>COUNTIF('1_2_1_8_conferencias_magistrale'!A2:A22,integrantes_area!B9)</f>
        <v>0</v>
      </c>
      <c r="G26" s="35">
        <f>COUNTIF('1_2_1_8_conferencias_magistrale'!A2:A22,integrantes_area!B10)</f>
        <v>0</v>
      </c>
      <c r="H26" s="35">
        <f>COUNTIF('1_2_1_8_conferencias_magistrale'!A2:A22,integrantes_area!B11)</f>
        <v>1</v>
      </c>
      <c r="I26" s="35">
        <f>COUNTIF('1_2_1_8_conferencias_magistrale'!A2:A22,integrantes_area!B12)</f>
        <v>0</v>
      </c>
      <c r="J26" s="35">
        <f>COUNTIF('1_2_1_8_conferencias_magistrale'!A2:A22,integrantes_area!B13)</f>
        <v>0</v>
      </c>
      <c r="K26" s="35">
        <f>COUNTIF('1_2_1_8_conferencias_magistrale'!A2:A22,integrantes_area!B14)</f>
        <v>0</v>
      </c>
      <c r="L26" s="35">
        <f>COUNTIF('1_2_1_8_conferencias_magistrale'!A2:A22,integrantes_area!B15)</f>
        <v>0</v>
      </c>
      <c r="M26" s="35">
        <f>COUNTIF('1_2_1_8_conferencias_magistrale'!A2:A22,integrantes_area!B16)</f>
        <v>0</v>
      </c>
      <c r="N26" s="35">
        <f>COUNTIF('1_2_1_8_conferencias_magistrale'!A2:A22,integrantes_area!B17)</f>
        <v>1</v>
      </c>
      <c r="O26" s="35">
        <f>COUNTIF('1_2_1_8_conferencias_magistrale'!A2:A22,integrantes_area!B18)</f>
        <v>0</v>
      </c>
      <c r="P26" s="35">
        <f>COUNTIF('1_2_1_8_conferencias_magistrale'!A2:A22,integrantes_area!B19)</f>
        <v>0</v>
      </c>
      <c r="Q26" s="35">
        <f>COUNTIF('1_2_1_8_conferencias_magistrale'!A2:A22,integrantes_area!B20)</f>
        <v>0</v>
      </c>
      <c r="R26" s="35">
        <f>COUNTIF('1_2_1_8_conferencias_magistrale'!A2:A22,integrantes_area!B21)</f>
        <v>1</v>
      </c>
      <c r="S26" s="35">
        <f>COUNTIF('1_2_1_8_conferencias_magistrale'!A2:A22,integrantes_area!B22)</f>
        <v>0</v>
      </c>
      <c r="T26" s="35">
        <f>COUNTIF('1_2_1_8_conferencias_magistrale'!A2:A22,integrantes_area!B23)</f>
        <v>0</v>
      </c>
      <c r="U26" s="22">
        <f t="shared" si="0"/>
        <v>3</v>
      </c>
    </row>
    <row r="27" spans="1:21" x14ac:dyDescent="0.25">
      <c r="B27" s="25" t="s">
        <v>174</v>
      </c>
      <c r="C27" s="35" t="s">
        <v>127</v>
      </c>
      <c r="D27" s="35">
        <f>COUNTIF('1_2_1_9_des_prototipo_modelo_in'!A2:A18,integrantes_area!B7)</f>
        <v>0</v>
      </c>
      <c r="E27" s="35">
        <f>COUNTIF('1_2_1_9_des_prototipo_modelo_in'!A2:A18,integrantes_area!B8)</f>
        <v>0</v>
      </c>
      <c r="F27" s="35">
        <f>COUNTIF('1_2_1_9_des_prototipo_modelo_in'!A2:A18,integrantes_area!B9)</f>
        <v>0</v>
      </c>
      <c r="G27" s="35">
        <f>COUNTIF('1_2_1_9_des_prototipo_modelo_in'!A2:A18,integrantes_area!B10)</f>
        <v>0</v>
      </c>
      <c r="H27" s="35">
        <f>COUNTIF('1_2_1_9_des_prototipo_modelo_in'!A2:A18,integrantes_area!B11)</f>
        <v>0</v>
      </c>
      <c r="I27" s="35">
        <f>COUNTIF('1_2_1_9_des_prototipo_modelo_in'!A2:A18,integrantes_area!B12)</f>
        <v>0</v>
      </c>
      <c r="J27" s="35">
        <f>COUNTIF('1_2_1_9_des_prototipo_modelo_in'!A2:A18,integrantes_area!B13)</f>
        <v>0</v>
      </c>
      <c r="K27" s="35">
        <f>COUNTIF('1_2_1_9_des_prototipo_modelo_in'!A2:A18,integrantes_area!B14)</f>
        <v>0</v>
      </c>
      <c r="L27" s="35">
        <f>COUNTIF('1_2_1_9_des_prototipo_modelo_in'!A2:A18,integrantes_area!B15)</f>
        <v>0</v>
      </c>
      <c r="M27" s="35">
        <f>COUNTIF('1_2_1_9_des_prototipo_modelo_in'!A2:A18,integrantes_area!B16)</f>
        <v>0</v>
      </c>
      <c r="N27" s="35">
        <f>COUNTIF('1_2_1_9_des_prototipo_modelo_in'!A2:A18,integrantes_area!B17)</f>
        <v>0</v>
      </c>
      <c r="O27" s="35">
        <f>COUNTIF('1_2_1_9_des_prototipo_modelo_in'!A2:A18,integrantes_area!B18)</f>
        <v>0</v>
      </c>
      <c r="P27" s="35">
        <f>COUNTIF('1_2_1_9_des_prototipo_modelo_in'!A2:A18,integrantes_area!B19)</f>
        <v>0</v>
      </c>
      <c r="Q27" s="35">
        <f>COUNTIF('1_2_1_9_des_prototipo_modelo_in'!A2:A18,integrantes_area!B20)</f>
        <v>0</v>
      </c>
      <c r="R27" s="35">
        <f>COUNTIF('1_2_1_9_des_prototipo_modelo_in'!A2:A18,integrantes_area!B21)</f>
        <v>0</v>
      </c>
      <c r="S27" s="35">
        <f>COUNTIF('1_2_1_9_des_prototipo_modelo_in'!A2:A18,integrantes_area!B22)</f>
        <v>0</v>
      </c>
      <c r="T27" s="35">
        <f>COUNTIF('1_2_1_9_des_prototipo_modelo_in'!A2:A18,integrantes_area!B23)</f>
        <v>0</v>
      </c>
      <c r="U27" s="22">
        <f t="shared" si="0"/>
        <v>0</v>
      </c>
    </row>
    <row r="28" spans="1:21" x14ac:dyDescent="0.25">
      <c r="B28" s="25" t="s">
        <v>175</v>
      </c>
      <c r="C28" s="35" t="s">
        <v>128</v>
      </c>
      <c r="D28" s="35">
        <f>COUNTIF('1_2_1_10_des_paq_computacionale'!A2:A18,integrantes_area!B7)</f>
        <v>0</v>
      </c>
      <c r="E28" s="35">
        <f>COUNTIF('1_2_1_10_des_paq_computacionale'!A2:A18,integrantes_area!B8)</f>
        <v>0</v>
      </c>
      <c r="F28" s="35">
        <f>COUNTIF('1_2_1_10_des_paq_computacionale'!A2:A18,integrantes_area!B9)</f>
        <v>0</v>
      </c>
      <c r="G28" s="35">
        <f>COUNTIF('1_2_1_10_des_paq_computacionale'!A2:A18,integrantes_area!B10)</f>
        <v>0</v>
      </c>
      <c r="H28" s="35">
        <f>COUNTIF('1_2_1_10_des_paq_computacionale'!A2:A18,integrantes_area!B11)</f>
        <v>0</v>
      </c>
      <c r="I28" s="35">
        <f>COUNTIF('1_2_1_10_des_paq_computacionale'!A2:A18,integrantes_area!B12)</f>
        <v>0</v>
      </c>
      <c r="J28" s="35">
        <f>COUNTIF('1_2_1_10_des_paq_computacionale'!A2:A18,integrantes_area!B13)</f>
        <v>0</v>
      </c>
      <c r="K28" s="35">
        <f>COUNTIF('1_2_1_10_des_paq_computacionale'!A2:A18,integrantes_area!B14)</f>
        <v>0</v>
      </c>
      <c r="L28" s="35">
        <f>COUNTIF('1_2_1_10_des_paq_computacionale'!A2:A18,integrantes_area!B15)</f>
        <v>0</v>
      </c>
      <c r="M28" s="35">
        <f>COUNTIF('1_2_1_10_des_paq_computacionale'!A2:A18,integrantes_area!B16)</f>
        <v>0</v>
      </c>
      <c r="N28" s="35">
        <f>COUNTIF('1_2_1_10_des_paq_computacionale'!A2:A18,integrantes_area!B17)</f>
        <v>0</v>
      </c>
      <c r="O28" s="35">
        <f>COUNTIF('1_2_1_10_des_paq_computacionale'!A2:A18,integrantes_area!B18)</f>
        <v>0</v>
      </c>
      <c r="P28" s="35">
        <f>COUNTIF('1_2_1_10_des_paq_computacionale'!A2:A18,integrantes_area!B19)</f>
        <v>0</v>
      </c>
      <c r="Q28" s="35">
        <f>COUNTIF('1_2_1_10_des_paq_computacionale'!A2:A18,integrantes_area!B20)</f>
        <v>0</v>
      </c>
      <c r="R28" s="35">
        <f>COUNTIF('1_2_1_10_des_paq_computacionale'!A2:A18,integrantes_area!B21)</f>
        <v>0</v>
      </c>
      <c r="S28" s="35">
        <f>COUNTIF('1_2_1_10_des_paq_computacionale'!A2:A18,integrantes_area!B22)</f>
        <v>0</v>
      </c>
      <c r="T28" s="35">
        <f>COUNTIF('1_2_1_10_des_paq_computacionale'!A2:A18,integrantes_area!B23)</f>
        <v>0</v>
      </c>
      <c r="U28" s="22">
        <f t="shared" si="0"/>
        <v>0</v>
      </c>
    </row>
    <row r="29" spans="1:21" x14ac:dyDescent="0.25">
      <c r="B29" s="25" t="s">
        <v>176</v>
      </c>
      <c r="C29" s="54" t="s">
        <v>129</v>
      </c>
      <c r="D29" s="35">
        <f>COUNTIF('1_2_1_11_cood_libro_cient_colec'!A2:A19,integrantes_area!B7)</f>
        <v>0</v>
      </c>
      <c r="E29" s="35">
        <f>COUNTIF('1_2_1_11_cood_libro_cient_colec'!A2:A19,integrantes_area!B8)</f>
        <v>0</v>
      </c>
      <c r="F29" s="35">
        <f>COUNTIF('1_2_1_11_cood_libro_cient_colec'!A2:A19,integrantes_area!B9)</f>
        <v>0</v>
      </c>
      <c r="G29" s="35">
        <f>COUNTIF('1_2_1_11_cood_libro_cient_colec'!A2:A19,integrantes_area!B10)</f>
        <v>0</v>
      </c>
      <c r="H29" s="35">
        <f>COUNTIF('1_2_1_11_cood_libro_cient_colec'!A2:A19,integrantes_area!B11)</f>
        <v>0</v>
      </c>
      <c r="I29" s="35">
        <f>COUNTIF('1_2_1_11_cood_libro_cient_colec'!A2:A19,integrantes_area!B12)</f>
        <v>0</v>
      </c>
      <c r="J29" s="35">
        <f>COUNTIF('1_2_1_11_cood_libro_cient_colec'!A2:A19,integrantes_area!B13)</f>
        <v>0</v>
      </c>
      <c r="K29" s="35">
        <f>COUNTIF('1_2_1_11_cood_libro_cient_colec'!A2:A19,integrantes_area!B14)</f>
        <v>0</v>
      </c>
      <c r="L29" s="35">
        <f>COUNTIF('1_2_1_11_cood_libro_cient_colec'!A2:A19,integrantes_area!B15)</f>
        <v>0</v>
      </c>
      <c r="M29" s="35">
        <f>COUNTIF('1_2_1_11_cood_libro_cient_colec'!A2:A19,integrantes_area!B16)</f>
        <v>0</v>
      </c>
      <c r="N29" s="35">
        <f>COUNTIF('1_2_1_11_cood_libro_cient_colec'!A2:A19,integrantes_area!B17)</f>
        <v>0</v>
      </c>
      <c r="O29" s="35">
        <f>COUNTIF('1_2_1_11_cood_libro_cient_colec'!A2:A19,integrantes_area!B18)</f>
        <v>0</v>
      </c>
      <c r="P29" s="35">
        <f>COUNTIF('1_2_1_11_cood_libro_cient_colec'!A2:A19,integrantes_area!B19)</f>
        <v>0</v>
      </c>
      <c r="Q29" s="35">
        <f>COUNTIF('1_2_1_11_cood_libro_cient_colec'!A2:A19,integrantes_area!B20)</f>
        <v>0</v>
      </c>
      <c r="R29" s="35">
        <f>COUNTIF('1_2_1_11_cood_libro_cient_colec'!A2:A19,integrantes_area!B21)</f>
        <v>0</v>
      </c>
      <c r="S29" s="35">
        <f>COUNTIF('1_2_1_11_cood_libro_cient_colec'!A2:A19,integrantes_area!B22)</f>
        <v>0</v>
      </c>
      <c r="T29" s="35">
        <f>COUNTIF('1_2_1_11_cood_libro_cient_colec'!A2:A19,integrantes_area!B23)</f>
        <v>0</v>
      </c>
      <c r="U29" s="22">
        <f t="shared" si="0"/>
        <v>0</v>
      </c>
    </row>
    <row r="30" spans="1:21" x14ac:dyDescent="0.25">
      <c r="B30" s="23" t="s">
        <v>177</v>
      </c>
      <c r="C30" s="54" t="s">
        <v>130</v>
      </c>
      <c r="D30" s="35">
        <f>COUNTIF('1_2_2_asesoria_proy_invest'!A2:A18,integrantes_area!B7)</f>
        <v>0</v>
      </c>
      <c r="E30" s="35">
        <f>COUNTIF('1_2_2_asesoria_proy_invest'!A2:A18,integrantes_area!B8)</f>
        <v>0</v>
      </c>
      <c r="F30" s="35">
        <f>COUNTIF('1_2_2_asesoria_proy_invest'!A2:A18,integrantes_area!B9)</f>
        <v>0</v>
      </c>
      <c r="G30" s="35">
        <f>COUNTIF('1_2_2_asesoria_proy_invest'!A2:A18,integrantes_area!B10)</f>
        <v>0</v>
      </c>
      <c r="H30" s="35">
        <f>COUNTIF('1_2_2_asesoria_proy_invest'!A2:A18,integrantes_area!B11)</f>
        <v>0</v>
      </c>
      <c r="I30" s="35">
        <f>COUNTIF('1_2_2_asesoria_proy_invest'!A2:A18,integrantes_area!B12)</f>
        <v>0</v>
      </c>
      <c r="J30" s="35">
        <f>COUNTIF('1_2_2_asesoria_proy_invest'!A2:A18,integrantes_area!B13)</f>
        <v>0</v>
      </c>
      <c r="K30" s="35">
        <f>COUNTIF('1_2_2_asesoria_proy_invest'!A2:A18,integrantes_area!B14)</f>
        <v>0</v>
      </c>
      <c r="L30" s="35">
        <f>COUNTIF('1_2_2_asesoria_proy_invest'!A2:A18,integrantes_area!B15)</f>
        <v>0</v>
      </c>
      <c r="M30" s="35">
        <f>COUNTIF('1_2_2_asesoria_proy_invest'!A2:A18,integrantes_area!B16)</f>
        <v>0</v>
      </c>
      <c r="N30" s="35">
        <f>COUNTIF('1_2_2_asesoria_proy_invest'!A2:A18,integrantes_area!B17)</f>
        <v>0</v>
      </c>
      <c r="O30" s="35">
        <f>COUNTIF('1_2_2_asesoria_proy_invest'!A2:A18,integrantes_area!B18)</f>
        <v>0</v>
      </c>
      <c r="P30" s="35">
        <f>COUNTIF('1_2_2_asesoria_proy_invest'!A2:A18,integrantes_area!B19)</f>
        <v>0</v>
      </c>
      <c r="Q30" s="35">
        <f>COUNTIF('1_2_2_asesoria_proy_invest'!A2:A18,integrantes_area!B20)</f>
        <v>0</v>
      </c>
      <c r="R30" s="35">
        <f>COUNTIF('1_2_2_asesoria_proy_invest'!A2:A18,integrantes_area!B21)</f>
        <v>0</v>
      </c>
      <c r="S30" s="35">
        <f>COUNTIF('1_2_2_asesoria_proy_invest'!A2:A18,integrantes_area!B22)</f>
        <v>0</v>
      </c>
      <c r="T30" s="35">
        <f>COUNTIF('1_2_2_asesoria_proy_invest'!A2:A18,integrantes_area!B23)</f>
        <v>0</v>
      </c>
      <c r="U30" s="22">
        <f t="shared" si="0"/>
        <v>0</v>
      </c>
    </row>
    <row r="31" spans="1:21" x14ac:dyDescent="0.25">
      <c r="B31" s="22"/>
      <c r="C31" s="29" t="s">
        <v>132</v>
      </c>
      <c r="D31" s="35">
        <f t="shared" ref="D31:T31" si="1">SUM(D7:D30)</f>
        <v>2</v>
      </c>
      <c r="E31" s="37">
        <f t="shared" si="1"/>
        <v>14</v>
      </c>
      <c r="F31" s="24">
        <f t="shared" si="1"/>
        <v>17</v>
      </c>
      <c r="G31" s="35">
        <f t="shared" si="1"/>
        <v>0</v>
      </c>
      <c r="H31" s="37">
        <f t="shared" si="1"/>
        <v>8</v>
      </c>
      <c r="I31" s="37">
        <f t="shared" si="1"/>
        <v>9</v>
      </c>
      <c r="J31" s="37">
        <f t="shared" si="1"/>
        <v>11</v>
      </c>
      <c r="K31" s="37">
        <f t="shared" si="1"/>
        <v>0</v>
      </c>
      <c r="L31" s="35">
        <f t="shared" si="1"/>
        <v>0</v>
      </c>
      <c r="M31" s="37">
        <f t="shared" si="1"/>
        <v>0</v>
      </c>
      <c r="N31" s="37">
        <f t="shared" si="1"/>
        <v>7</v>
      </c>
      <c r="O31" s="37">
        <f t="shared" si="1"/>
        <v>0</v>
      </c>
      <c r="P31" s="37">
        <f t="shared" si="1"/>
        <v>4</v>
      </c>
      <c r="Q31" s="37">
        <f t="shared" si="1"/>
        <v>0</v>
      </c>
      <c r="R31" s="37">
        <f t="shared" si="1"/>
        <v>12</v>
      </c>
      <c r="S31" s="37">
        <f t="shared" si="1"/>
        <v>0</v>
      </c>
      <c r="T31" s="37">
        <f t="shared" si="1"/>
        <v>0</v>
      </c>
      <c r="U31" s="29">
        <f>SUM(U7:U30)</f>
        <v>84</v>
      </c>
    </row>
    <row r="37" spans="3:6" x14ac:dyDescent="0.25">
      <c r="C37" t="s">
        <v>1</v>
      </c>
      <c r="D37" t="s">
        <v>199</v>
      </c>
      <c r="E37" t="s">
        <v>200</v>
      </c>
      <c r="F37" t="s">
        <v>132</v>
      </c>
    </row>
    <row r="38" spans="3:6" x14ac:dyDescent="0.25">
      <c r="C38" t="s">
        <v>201</v>
      </c>
      <c r="D38">
        <f>SUM(D7:D18)</f>
        <v>0</v>
      </c>
      <c r="E38">
        <f>SUM(D19:D30)</f>
        <v>2</v>
      </c>
      <c r="F38">
        <f>SUM(D38,E38)</f>
        <v>2</v>
      </c>
    </row>
    <row r="39" spans="3:6" x14ac:dyDescent="0.25">
      <c r="C39" t="s">
        <v>202</v>
      </c>
      <c r="D39">
        <f>SUM(E7:E18)</f>
        <v>3</v>
      </c>
      <c r="E39">
        <f>SUM(E19:E30)</f>
        <v>11</v>
      </c>
      <c r="F39">
        <f t="shared" ref="F39:F54" si="2">SUM(D39,E39)</f>
        <v>14</v>
      </c>
    </row>
    <row r="40" spans="3:6" x14ac:dyDescent="0.25">
      <c r="C40" t="s">
        <v>203</v>
      </c>
      <c r="D40">
        <f>SUM(F7:F18)</f>
        <v>0</v>
      </c>
      <c r="E40">
        <f>SUM(F19:F30)</f>
        <v>17</v>
      </c>
      <c r="F40">
        <f t="shared" si="2"/>
        <v>17</v>
      </c>
    </row>
    <row r="41" spans="3:6" x14ac:dyDescent="0.25">
      <c r="C41" t="s">
        <v>204</v>
      </c>
      <c r="D41">
        <f>SUM(G7:G18)</f>
        <v>0</v>
      </c>
      <c r="E41">
        <f>SUM(G19:G30)</f>
        <v>0</v>
      </c>
      <c r="F41">
        <f t="shared" si="2"/>
        <v>0</v>
      </c>
    </row>
    <row r="42" spans="3:6" x14ac:dyDescent="0.25">
      <c r="C42" t="s">
        <v>205</v>
      </c>
      <c r="D42">
        <f>SUM(H7:H18)</f>
        <v>0</v>
      </c>
      <c r="E42">
        <f>SUM(H19:H30)</f>
        <v>8</v>
      </c>
      <c r="F42">
        <f t="shared" si="2"/>
        <v>8</v>
      </c>
    </row>
    <row r="43" spans="3:6" x14ac:dyDescent="0.25">
      <c r="C43" t="s">
        <v>206</v>
      </c>
      <c r="D43">
        <f>SUM(I7:I18)</f>
        <v>8</v>
      </c>
      <c r="E43">
        <f>SUM(I19:I30)</f>
        <v>1</v>
      </c>
      <c r="F43">
        <f t="shared" si="2"/>
        <v>9</v>
      </c>
    </row>
    <row r="44" spans="3:6" x14ac:dyDescent="0.25">
      <c r="C44" t="s">
        <v>207</v>
      </c>
      <c r="D44">
        <f>SUM(J7:J18)</f>
        <v>8</v>
      </c>
      <c r="E44">
        <f>SUM(J19:J30)</f>
        <v>3</v>
      </c>
      <c r="F44">
        <f t="shared" si="2"/>
        <v>11</v>
      </c>
    </row>
    <row r="45" spans="3:6" x14ac:dyDescent="0.25">
      <c r="C45" t="s">
        <v>208</v>
      </c>
      <c r="D45">
        <f>SUM(K7:K18)</f>
        <v>0</v>
      </c>
      <c r="E45">
        <f>SUM(K19:K30)</f>
        <v>0</v>
      </c>
      <c r="F45">
        <f t="shared" si="2"/>
        <v>0</v>
      </c>
    </row>
    <row r="46" spans="3:6" x14ac:dyDescent="0.25">
      <c r="C46" t="s">
        <v>209</v>
      </c>
      <c r="D46">
        <f>SUM(L7:L18)</f>
        <v>0</v>
      </c>
      <c r="E46">
        <f>SUM(L19:L30)</f>
        <v>0</v>
      </c>
      <c r="F46">
        <f t="shared" si="2"/>
        <v>0</v>
      </c>
    </row>
    <row r="47" spans="3:6" x14ac:dyDescent="0.25">
      <c r="C47" t="s">
        <v>210</v>
      </c>
      <c r="D47">
        <f>SUM(M7:M18)</f>
        <v>0</v>
      </c>
      <c r="E47">
        <f>SUM(M19:M30)</f>
        <v>0</v>
      </c>
      <c r="F47">
        <f t="shared" si="2"/>
        <v>0</v>
      </c>
    </row>
    <row r="48" spans="3:6" x14ac:dyDescent="0.25">
      <c r="C48" t="s">
        <v>211</v>
      </c>
      <c r="D48">
        <f>SUM(N7:N18)</f>
        <v>0</v>
      </c>
      <c r="E48">
        <f>SUM(N19:N30)</f>
        <v>7</v>
      </c>
      <c r="F48">
        <f t="shared" si="2"/>
        <v>7</v>
      </c>
    </row>
    <row r="49" spans="3:6" x14ac:dyDescent="0.25">
      <c r="C49" t="s">
        <v>250</v>
      </c>
      <c r="D49">
        <f>SUM(O7:O18)</f>
        <v>0</v>
      </c>
      <c r="E49">
        <f>SUM(O19:O30)</f>
        <v>0</v>
      </c>
      <c r="F49">
        <f t="shared" si="2"/>
        <v>0</v>
      </c>
    </row>
    <row r="50" spans="3:6" x14ac:dyDescent="0.25">
      <c r="C50" s="93" t="s">
        <v>327</v>
      </c>
      <c r="D50" s="93">
        <f>SUM(P7:P18)</f>
        <v>0</v>
      </c>
      <c r="E50" s="93">
        <f>SUM(P19:P30)</f>
        <v>4</v>
      </c>
      <c r="F50" s="93">
        <f t="shared" si="2"/>
        <v>4</v>
      </c>
    </row>
    <row r="51" spans="3:6" x14ac:dyDescent="0.25">
      <c r="C51" s="93" t="s">
        <v>328</v>
      </c>
      <c r="D51" s="93">
        <f>SUM(Q7:Q18)</f>
        <v>0</v>
      </c>
      <c r="E51" s="93">
        <f>SUM(Q19:Q30)</f>
        <v>0</v>
      </c>
      <c r="F51" s="93">
        <f t="shared" si="2"/>
        <v>0</v>
      </c>
    </row>
    <row r="52" spans="3:6" x14ac:dyDescent="0.25">
      <c r="C52" s="93" t="s">
        <v>329</v>
      </c>
      <c r="D52" s="93">
        <f>SUM(R7:R18)</f>
        <v>0</v>
      </c>
      <c r="E52" s="93">
        <f>SUM(R19:R30)</f>
        <v>12</v>
      </c>
      <c r="F52" s="93">
        <f t="shared" si="2"/>
        <v>12</v>
      </c>
    </row>
    <row r="53" spans="3:6" x14ac:dyDescent="0.25">
      <c r="C53" s="93" t="s">
        <v>330</v>
      </c>
      <c r="D53" s="93">
        <f>SUM(S7:S18)</f>
        <v>0</v>
      </c>
      <c r="E53" s="93">
        <f>SUM(S19:S30)</f>
        <v>0</v>
      </c>
      <c r="F53" s="93">
        <f t="shared" si="2"/>
        <v>0</v>
      </c>
    </row>
    <row r="54" spans="3:6" x14ac:dyDescent="0.25">
      <c r="C54" s="93" t="s">
        <v>331</v>
      </c>
      <c r="D54" s="93">
        <f>SUM(T7:T18)</f>
        <v>0</v>
      </c>
      <c r="E54" s="93">
        <f>SUM(T19:T30)</f>
        <v>0</v>
      </c>
      <c r="F54" s="93">
        <f t="shared" si="2"/>
        <v>0</v>
      </c>
    </row>
    <row r="55" spans="3:6" x14ac:dyDescent="0.25">
      <c r="F55" s="93">
        <f>SUM(F38:F54)</f>
        <v>84</v>
      </c>
    </row>
  </sheetData>
  <mergeCells count="1">
    <mergeCell ref="B1:U4"/>
  </mergeCells>
  <hyperlinks>
    <hyperlink ref="B7" location="'1_1_3_1_paquete_didactico_manua'!A1" display="1_1_3_1_paquete_didactico_manua" xr:uid="{9BFA1ED5-D5BE-40B8-8588-114AA309D61C}"/>
    <hyperlink ref="B8" location="'1_1_3_2_notas_de_curso_normal'!A1" display="1_1_3_2_notas_de_curso_normal" xr:uid="{A48A8727-3D9A-428C-993A-D8605BDA57FB}"/>
    <hyperlink ref="B9" location="'1_1_3_3_notas_de_curso_especial'!A1" display="1_1_3_3_notas_de_curso_especial" xr:uid="{11E4B951-8163-43B5-A3D0-05FF41A96FBC}"/>
    <hyperlink ref="B10" location="'1_1_3_4_antologias_comentadas'!A1" display="1_1_3_4_antologias_comentadas" xr:uid="{89A97D40-39E2-4FD5-ADB1-F40E19DC59F2}"/>
    <hyperlink ref="B11" location="'1_1_3_5_libros_de_texto'!A1" display="1_1_3_5_libros_de_texto" xr:uid="{5C4B2FA9-0987-4A39-8206-8AE5B197590C}"/>
    <hyperlink ref="B12" location="'1_1_3_6_doct_audio_video_cine_f'!A1" display="1_1_3_6_doct_audio_video_cine_f" xr:uid="{7177EC67-CA69-4AF7-BF9E-3E9EB8A64DF1}"/>
    <hyperlink ref="B13" location="'1_1_3_7_equipo_laboratorio_mod_'!A1" display="1_1_3_7_equipo_laboratorio_mod_" xr:uid="{0071A504-7348-4CFB-9163-B74B8AC2F97C}"/>
    <hyperlink ref="B14" location="'1_1_3_8_des_paq_comp_plataforma'!A1" display="1_1_3_8_des_paq_comp_plataforma" xr:uid="{1FF82B0C-EA4B-458D-B223-BFFC72F28274}"/>
    <hyperlink ref="B15" location="'1_1_3_9_trad_public_de_libros'!A1" display="1_1_3_9_trad_public_de_libros" xr:uid="{1BDFD6B7-2619-4FF6-B442-4226862378E8}"/>
    <hyperlink ref="B16" location="'1_1_3_10_trad_public_articulo'!A1" display="1_1_3_10_trad_public_articulo" xr:uid="{BA222863-CD23-4747-911F-D5D4894CF9A7}"/>
    <hyperlink ref="B17" location="'1_1_3_11_trad_edit_documentales'!A1" display="1_1_3_11_trad_edit_documentales" xr:uid="{D2988C8F-4524-414B-B405-E7C94B804B47}"/>
    <hyperlink ref="B18" location="'1_1_3_12_des_aula_virtual'!A1" display="1_1_3_12_des_aula_virtual" xr:uid="{F6E3F43E-A509-4358-9904-F5E345763078}"/>
    <hyperlink ref="B19" location="'1_2_1_1_reporte_invest_tecnico'!A1" display="1_2_1_1_reporte_invest_tecnico" xr:uid="{ACB5910E-92F5-4C11-9EB2-F14209220AB2}"/>
    <hyperlink ref="B20" location="'1_2_1_2_memorias_congreso_exten'!A1" display="1_2_1_2_memorias_congreso_exten" xr:uid="{8E245F0F-9A16-4FAE-9BBE-FB5E6EFE7782}"/>
    <hyperlink ref="B21" location="'1_2_1_3_art_especializado_inves'!A1" display="1_2_1_3_art_especializado_inves" xr:uid="{A417B3CA-3225-4A5B-9CE6-0D938C972ED3}"/>
    <hyperlink ref="B22" location="'1_2_1_4_libro_cientifico'!A1" display="1_2_1_4_libro_cientifico" xr:uid="{AFD60258-E287-4FE2-8C0A-24E2040CF1E9}"/>
    <hyperlink ref="B23" location="'1_2_1_5_patentes_registro_acept'!A1" display="1_2_1_5_patentes_registro_acept" xr:uid="{AA917A71-7FA7-411C-BB65-ECD8F1C1AD2B}"/>
    <hyperlink ref="B24" location="'1_2_1_6_expedicion_titulo_paten'!A1" display="1_2_1_6_expedicion_titulo_paten" xr:uid="{BC9643C5-3875-4C16-A6D5-72F5B0ACEE90}"/>
    <hyperlink ref="B25" location="'1_2_1_7_trab_pres_event_especia'!A1" display="1_2_1_7_trab_pres_event_especia" xr:uid="{EF203335-135B-43AD-B7BF-68E6E9DC7155}"/>
    <hyperlink ref="B26" location="'1_2_1_8_conferencias_magistrale'!A1" display="1_2_1_8_conferencias_magistrale" xr:uid="{9D20FBBA-C098-4ECD-BF49-EF7D316BB2EE}"/>
    <hyperlink ref="B27" location="'1_2_1_9_des_prototipo_modelo_in'!A1" display="1_2_1_9_des_prototipo_modelo_in" xr:uid="{FFE13CA7-F645-4E08-8C87-8AAC0081F66E}"/>
    <hyperlink ref="B28" location="'1_2_1_10_des_paq_computacionale'!A1" display="1_2_1_10_des_paq_computacionale" xr:uid="{07AE7838-A537-4E60-A51B-A91EB84271E9}"/>
    <hyperlink ref="B29" location="'1_2_1_11_cood_libro_cient_colec'!A1" display="1_2_1_11_cood_libro_cient_colec" xr:uid="{E2EDC131-3500-4C26-863B-367F11014593}"/>
    <hyperlink ref="B30" location="'1_2_2_asesoria_proy_invest'!A1" display="1_2_2_asesoria_proy_invest" xr:uid="{CCDCFA46-A686-4987-9B05-1C91E13E6566}"/>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3075-CA8F-46D6-94E1-9ABFEBA41E06}">
  <dimension ref="B1:AL31"/>
  <sheetViews>
    <sheetView topLeftCell="AE1" zoomScale="90" zoomScaleNormal="90" workbookViewId="0">
      <selection activeCell="B1" sqref="B1:AL4"/>
    </sheetView>
  </sheetViews>
  <sheetFormatPr baseColWidth="10" defaultRowHeight="15" x14ac:dyDescent="0.25"/>
  <cols>
    <col min="3" max="3" width="71.140625" customWidth="1"/>
    <col min="4" max="27" width="36.28515625" customWidth="1"/>
    <col min="28" max="37" width="36.28515625" style="93" customWidth="1"/>
    <col min="38" max="38" width="32" customWidth="1"/>
    <col min="46" max="46" width="44.28515625" customWidth="1"/>
  </cols>
  <sheetData>
    <row r="1" spans="2:38" ht="14.45" customHeight="1" x14ac:dyDescent="0.25">
      <c r="B1" s="155" t="s">
        <v>809</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row>
    <row r="2" spans="2:38" x14ac:dyDescent="0.25">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2:38" x14ac:dyDescent="0.25">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row>
    <row r="4" spans="2:38" x14ac:dyDescent="0.25">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row>
    <row r="5" spans="2:38" x14ac:dyDescent="0.25">
      <c r="D5" s="42" t="s">
        <v>189</v>
      </c>
      <c r="E5" s="1" t="s">
        <v>190</v>
      </c>
      <c r="F5" s="42" t="s">
        <v>189</v>
      </c>
      <c r="G5" s="1" t="s">
        <v>190</v>
      </c>
      <c r="H5" s="42" t="s">
        <v>189</v>
      </c>
      <c r="I5" s="1" t="s">
        <v>190</v>
      </c>
      <c r="J5" s="42" t="s">
        <v>189</v>
      </c>
      <c r="K5" s="1" t="s">
        <v>190</v>
      </c>
      <c r="L5" s="42" t="s">
        <v>189</v>
      </c>
      <c r="M5" s="1" t="s">
        <v>190</v>
      </c>
      <c r="N5" s="42" t="s">
        <v>189</v>
      </c>
      <c r="O5" s="1" t="s">
        <v>190</v>
      </c>
      <c r="P5" s="42" t="s">
        <v>189</v>
      </c>
      <c r="Q5" s="1" t="s">
        <v>190</v>
      </c>
      <c r="R5" s="42" t="s">
        <v>189</v>
      </c>
      <c r="S5" s="1" t="s">
        <v>190</v>
      </c>
      <c r="T5" s="42" t="s">
        <v>189</v>
      </c>
      <c r="U5" s="1" t="s">
        <v>190</v>
      </c>
      <c r="V5" s="42" t="s">
        <v>189</v>
      </c>
      <c r="W5" s="1" t="s">
        <v>190</v>
      </c>
      <c r="X5" s="42" t="s">
        <v>189</v>
      </c>
      <c r="Y5" s="1" t="s">
        <v>190</v>
      </c>
      <c r="Z5" s="42" t="s">
        <v>189</v>
      </c>
      <c r="AA5" s="1" t="s">
        <v>190</v>
      </c>
      <c r="AB5" s="42" t="s">
        <v>189</v>
      </c>
      <c r="AC5" s="94" t="s">
        <v>190</v>
      </c>
      <c r="AD5" s="42" t="s">
        <v>189</v>
      </c>
      <c r="AE5" s="94" t="s">
        <v>190</v>
      </c>
      <c r="AF5" s="42" t="s">
        <v>189</v>
      </c>
      <c r="AG5" s="94" t="s">
        <v>190</v>
      </c>
      <c r="AH5" s="42" t="s">
        <v>189</v>
      </c>
      <c r="AI5" s="94" t="s">
        <v>190</v>
      </c>
      <c r="AJ5" s="42" t="s">
        <v>189</v>
      </c>
      <c r="AK5" s="94" t="s">
        <v>190</v>
      </c>
      <c r="AL5" s="1"/>
    </row>
    <row r="6" spans="2:38" x14ac:dyDescent="0.25">
      <c r="B6" s="26" t="s">
        <v>81</v>
      </c>
      <c r="C6" s="26" t="s">
        <v>82</v>
      </c>
      <c r="D6" s="153" t="str">
        <f>integrantes_area!F7</f>
        <v>35671 QUIROZIBARRAANA RUTH</v>
      </c>
      <c r="E6" s="154"/>
      <c r="F6" s="153" t="str">
        <f>integrantes_area!F8</f>
        <v>9794 NAVARROBENITEZBERNARDO</v>
      </c>
      <c r="G6" s="154"/>
      <c r="H6" s="153" t="str">
        <f>integrantes_area!F9</f>
        <v>17997 RAMIREZVELAZQUEZBLANCA REBECA</v>
      </c>
      <c r="I6" s="154"/>
      <c r="J6" s="156" t="str">
        <f>integrantes_area!F10</f>
        <v>11465 PRECIATLAMBARRIEDUARDO JOSE</v>
      </c>
      <c r="K6" s="157"/>
      <c r="L6" s="153" t="str">
        <f>integrantes_area!F11</f>
        <v>3495 PRADILLACOBOSEMILIO</v>
      </c>
      <c r="M6" s="154"/>
      <c r="N6" s="153" t="str">
        <f>integrantes_area!F12</f>
        <v>10413 AGUILARMENDEZFERNANDO ANTONIO</v>
      </c>
      <c r="O6" s="154"/>
      <c r="P6" s="153" t="str">
        <f>integrantes_area!F13</f>
        <v>28488 RUIZ VELAZCOSANCHEZJAVIER</v>
      </c>
      <c r="Q6" s="154"/>
      <c r="R6" s="153" t="str">
        <f>integrantes_area!F14</f>
        <v>13813 MONZONGUTIERREZJORGE GUILLERMO</v>
      </c>
      <c r="S6" s="154"/>
      <c r="T6" s="153" t="str">
        <f>integrantes_area!F15</f>
        <v>8560 PEREZPIJOANJORGE PEDRO</v>
      </c>
      <c r="U6" s="154"/>
      <c r="V6" s="153" t="str">
        <f>integrantes_area!F16</f>
        <v>10812 MARTINEZDURANJOSE LUIS</v>
      </c>
      <c r="W6" s="154"/>
      <c r="X6" s="153" t="str">
        <f>integrantes_area!F17</f>
        <v>24539 MARQUEZLOPEZLISETT</v>
      </c>
      <c r="Y6" s="154"/>
      <c r="Z6" s="153" t="str">
        <f>integrantes_area!F18</f>
        <v>10417 LARAVARGASMANUEL</v>
      </c>
      <c r="AA6" s="154"/>
      <c r="AB6" s="153" t="str">
        <f>integrantes_area!F19</f>
        <v>16358 GOMEZCRUZMARIA DE JESUS</v>
      </c>
      <c r="AC6" s="154"/>
      <c r="AD6" s="153" t="str">
        <f>integrantes_area!F20</f>
        <v>11205 GARCIACASTAÑEDAPAUL</v>
      </c>
      <c r="AE6" s="154"/>
      <c r="AF6" s="153" t="str">
        <f>integrantes_area!F21</f>
        <v>23478 PINOHIDALGORICARDO ADALBERTO</v>
      </c>
      <c r="AG6" s="154"/>
      <c r="AH6" s="153" t="str">
        <f>integrantes_area!F22</f>
        <v>83 EIBENSCHUTZHARTMANROBERTO GABRIEL</v>
      </c>
      <c r="AI6" s="154"/>
      <c r="AJ6" s="153" t="str">
        <f>integrantes_area!F23</f>
        <v>23093 MARTINEZOCAMPOVICTOR HUGO</v>
      </c>
      <c r="AK6" s="154"/>
      <c r="AL6" s="26" t="s">
        <v>83</v>
      </c>
    </row>
    <row r="7" spans="2:38" x14ac:dyDescent="0.25">
      <c r="B7" s="23" t="s">
        <v>154</v>
      </c>
      <c r="C7" s="35" t="s">
        <v>112</v>
      </c>
      <c r="D7" s="43">
        <f>COUNTIFS('1_1_3_1_paquete_didactico_manua'!A2:A20,integrantes_area!B7,'1_1_3_1_paquete_didactico_manua'!E2:E20, "I")</f>
        <v>0</v>
      </c>
      <c r="E7" s="43">
        <f>COUNTIFS('1_1_3_1_paquete_didactico_manua'!A2:A20,integrantes_area!B7,'1_1_3_1_paquete_didactico_manua'!E2:E20, "C")</f>
        <v>0</v>
      </c>
      <c r="F7" s="43">
        <f>COUNTIFS('1_1_3_1_paquete_didactico_manua'!A2:A20,integrantes_area!B8,'1_1_3_1_paquete_didactico_manua'!E2:E20, "I")</f>
        <v>0</v>
      </c>
      <c r="G7" s="43">
        <f>COUNTIFS('1_1_3_1_paquete_didactico_manua'!A2:A20,integrantes_area!B8,'1_1_3_1_paquete_didactico_manua'!E2:E20, "C")</f>
        <v>0</v>
      </c>
      <c r="H7" s="43">
        <f>COUNTIFS('1_1_3_1_paquete_didactico_manua'!A2:A20,integrantes_area!B9,'1_1_3_1_paquete_didactico_manua'!E2:E20, "I")</f>
        <v>0</v>
      </c>
      <c r="I7" s="43">
        <f>COUNTIFS('1_1_3_1_paquete_didactico_manua'!A2:A20,integrantes_area!B9,'1_1_3_1_paquete_didactico_manua'!E2:E20, "C")</f>
        <v>0</v>
      </c>
      <c r="J7" s="43">
        <f>COUNTIFS('1_1_3_1_paquete_didactico_manua'!A2:A20,integrantes_area!B10,'1_1_3_1_paquete_didactico_manua'!E2:E20, "I")</f>
        <v>0</v>
      </c>
      <c r="K7" s="43">
        <f>COUNTIFS('1_1_3_1_paquete_didactico_manua'!A2:A20,integrantes_area!B10,'1_1_3_1_paquete_didactico_manua'!E2:E20, "C")</f>
        <v>0</v>
      </c>
      <c r="L7" s="43">
        <f>COUNTIFS('1_1_3_1_paquete_didactico_manua'!A2:A20,integrantes_area!B11,'1_1_3_1_paquete_didactico_manua'!E2:E20, "I")</f>
        <v>0</v>
      </c>
      <c r="M7" s="43">
        <f>COUNTIFS('1_1_3_1_paquete_didactico_manua'!A2:A20,integrantes_area!B11,'1_1_3_1_paquete_didactico_manua'!E2:E20, "C")</f>
        <v>0</v>
      </c>
      <c r="N7" s="43">
        <f>COUNTIFS('1_1_3_1_paquete_didactico_manua'!A2:A20,integrantes_area!B12,'1_1_3_1_paquete_didactico_manua'!E2:E20, "I")</f>
        <v>0</v>
      </c>
      <c r="O7" s="43">
        <f>COUNTIFS('1_1_3_1_paquete_didactico_manua'!A2:A20,integrantes_area!B12,'1_1_3_1_paquete_didactico_manua'!E2:E20, "C")</f>
        <v>0</v>
      </c>
      <c r="P7" s="43">
        <f>COUNTIFS('1_1_3_1_paquete_didactico_manua'!A2:A20,integrantes_area!B13,'1_1_3_1_paquete_didactico_manua'!E2:E20, "I")</f>
        <v>0</v>
      </c>
      <c r="Q7" s="43">
        <f>COUNTIFS('1_1_3_1_paquete_didactico_manua'!A2:A20,integrantes_area!B13,'1_1_3_1_paquete_didactico_manua'!E2:E20, "C")</f>
        <v>0</v>
      </c>
      <c r="R7" s="43">
        <f>COUNTIFS('1_1_3_1_paquete_didactico_manua'!A2:A20,integrantes_area!B14,'1_1_3_1_paquete_didactico_manua'!E2:E20, "I")</f>
        <v>0</v>
      </c>
      <c r="S7" s="43">
        <f>COUNTIFS('1_1_3_1_paquete_didactico_manua'!A2:A20,integrantes_area!B14,'1_1_3_1_paquete_didactico_manua'!E2:E20, "C")</f>
        <v>0</v>
      </c>
      <c r="T7" s="43">
        <f>COUNTIFS('1_1_3_1_paquete_didactico_manua'!A2:A20,integrantes_area!B15,'1_1_3_1_paquete_didactico_manua'!E2:E20, "I")</f>
        <v>0</v>
      </c>
      <c r="U7" s="43">
        <f>COUNTIFS('1_1_3_1_paquete_didactico_manua'!A2:A20,integrantes_area!B15,'1_1_3_1_paquete_didactico_manua'!E2:E20, "C")</f>
        <v>0</v>
      </c>
      <c r="V7" s="43">
        <f>COUNTIFS('1_1_3_1_paquete_didactico_manua'!A2:A20,integrantes_area!B16,'1_1_3_1_paquete_didactico_manua'!E2:E20, "I")</f>
        <v>0</v>
      </c>
      <c r="W7" s="43">
        <f>COUNTIFS('1_1_3_1_paquete_didactico_manua'!A2:A20,integrantes_area!B16,'1_1_3_1_paquete_didactico_manua'!E2:E20, "C")</f>
        <v>0</v>
      </c>
      <c r="X7" s="43">
        <f>COUNTIFS('1_1_3_1_paquete_didactico_manua'!A2:A20,integrantes_area!B17,'1_1_3_1_paquete_didactico_manua'!E2:E20, "I")</f>
        <v>0</v>
      </c>
      <c r="Y7" s="43">
        <f>COUNTIFS('1_1_3_1_paquete_didactico_manua'!A2:A20,integrantes_area!B17,'1_1_3_1_paquete_didactico_manua'!E2:E20, "C")</f>
        <v>0</v>
      </c>
      <c r="Z7" s="43">
        <f>COUNTIFS('1_1_3_1_paquete_didactico_manua'!A2:A20,integrantes_area!B18,'1_1_3_1_paquete_didactico_manua'!E2:E20, "I")</f>
        <v>0</v>
      </c>
      <c r="AA7" s="43">
        <f>COUNTIFS('1_1_3_1_paquete_didactico_manua'!A2:A20,integrantes_area!B18,'1_1_3_1_paquete_didactico_manua'!E2:E20, "C")</f>
        <v>0</v>
      </c>
      <c r="AB7" s="43">
        <f>COUNTIFS('1_1_3_1_paquete_didactico_manua'!A2:A20,integrantes_area!B19,'1_1_3_1_paquete_didactico_manua'!E2:E20, "I")</f>
        <v>0</v>
      </c>
      <c r="AC7" s="43">
        <f>COUNTIFS('1_1_3_1_paquete_didactico_manua'!A2:A20,integrantes_area!B19,'1_1_3_1_paquete_didactico_manua'!E2:E20, "C")</f>
        <v>0</v>
      </c>
      <c r="AD7" s="43">
        <f>COUNTIFS('1_1_3_1_paquete_didactico_manua'!A2:A20,integrantes_area!B20,'1_1_3_1_paquete_didactico_manua'!E2:E20, "I")</f>
        <v>0</v>
      </c>
      <c r="AE7" s="43">
        <f>COUNTIFS('1_1_3_1_paquete_didactico_manua'!A2:A20,integrantes_area!B20,'1_1_3_1_paquete_didactico_manua'!E2:E20, "C")</f>
        <v>0</v>
      </c>
      <c r="AF7" s="43">
        <f>COUNTIFS('1_1_3_1_paquete_didactico_manua'!A2:A20,integrantes_area!B21,'1_1_3_1_paquete_didactico_manua'!E2:E20, "I")</f>
        <v>0</v>
      </c>
      <c r="AG7" s="43">
        <f>COUNTIFS('1_1_3_1_paquete_didactico_manua'!A2:A20,integrantes_area!B21,'1_1_3_1_paquete_didactico_manua'!E2:E20, "C")</f>
        <v>0</v>
      </c>
      <c r="AH7" s="43">
        <f>COUNTIFS('1_1_3_1_paquete_didactico_manua'!A2:A20,integrantes_area!B22,'1_1_3_1_paquete_didactico_manua'!E2:E20, "I")</f>
        <v>0</v>
      </c>
      <c r="AI7" s="43">
        <f>COUNTIFS('1_1_3_1_paquete_didactico_manua'!A2:A20,integrantes_area!B22,'1_1_3_1_paquete_didactico_manua'!E2:E20, "C")</f>
        <v>0</v>
      </c>
      <c r="AJ7" s="43">
        <f>COUNTIFS('1_1_3_1_paquete_didactico_manua'!A2:A20,integrantes_area!B23,'1_1_3_1_paquete_didactico_manua'!E2:E20, "I")</f>
        <v>0</v>
      </c>
      <c r="AK7" s="43">
        <f>COUNTIFS('1_1_3_1_paquete_didactico_manua'!A2:A20,integrantes_area!B23,'1_1_3_1_paquete_didactico_manua'!E2:E20, "C")</f>
        <v>0</v>
      </c>
      <c r="AL7" s="22">
        <f>SUM(D7:AK7)</f>
        <v>0</v>
      </c>
    </row>
    <row r="8" spans="2:38" x14ac:dyDescent="0.25">
      <c r="B8" s="23" t="s">
        <v>155</v>
      </c>
      <c r="C8" s="35" t="s">
        <v>107</v>
      </c>
      <c r="D8" s="43">
        <f>COUNTIFS('1_1_3_2_notas_de_curso_normal'!A2:A18,integrantes_area!B7,'1_1_3_2_notas_de_curso_normal'!E2:E18, "I")</f>
        <v>0</v>
      </c>
      <c r="E8" s="43">
        <f>COUNTIFS('1_1_3_2_notas_de_curso_normal'!A2:A18,integrantes_area!B7,'1_1_3_2_notas_de_curso_normal'!E2:E18, "C")</f>
        <v>0</v>
      </c>
      <c r="F8" s="43">
        <f>COUNTIFS('1_1_3_2_notas_de_curso_normal'!A2:A18,integrantes_area!B8,'1_1_3_2_notas_de_curso_normal'!E2:E18, "I")</f>
        <v>0</v>
      </c>
      <c r="G8" s="43">
        <f>COUNTIFS('1_1_3_2_notas_de_curso_normal'!A2:A18,integrantes_area!B8,'1_1_3_2_notas_de_curso_normal'!E2:E18, "C")</f>
        <v>0</v>
      </c>
      <c r="H8" s="43">
        <f>COUNTIFS('1_1_3_2_notas_de_curso_normal'!A2:A18,integrantes_area!B9,'1_1_3_2_notas_de_curso_normal'!E2:E18, "I")</f>
        <v>0</v>
      </c>
      <c r="I8" s="43">
        <f>COUNTIFS('1_1_3_2_notas_de_curso_normal'!A2:A18,integrantes_area!B9,'1_1_3_2_notas_de_curso_normal'!E2:E18, "C")</f>
        <v>0</v>
      </c>
      <c r="J8" s="43">
        <f>COUNTIFS('1_1_3_2_notas_de_curso_normal'!A2:A18,integrantes_area!B10,'1_1_3_2_notas_de_curso_normal'!E2:E18, "I")</f>
        <v>0</v>
      </c>
      <c r="K8" s="43">
        <f>COUNTIFS('1_1_3_2_notas_de_curso_normal'!A2:A18,integrantes_area!B10,'1_1_3_2_notas_de_curso_normal'!E2:E18, "C")</f>
        <v>0</v>
      </c>
      <c r="L8" s="43">
        <f>COUNTIFS('1_1_3_2_notas_de_curso_normal'!A2:A18,integrantes_area!B11,'1_1_3_2_notas_de_curso_normal'!E2:E18, "I")</f>
        <v>0</v>
      </c>
      <c r="M8" s="43">
        <f>COUNTIFS('1_1_3_2_notas_de_curso_normal'!A2:A18,integrantes_area!B11,'1_1_3_2_notas_de_curso_normal'!E2:E18, "C")</f>
        <v>0</v>
      </c>
      <c r="N8" s="43">
        <f>COUNTIFS('1_1_3_2_notas_de_curso_normal'!A2:A18,integrantes_area!B12,'1_1_3_2_notas_de_curso_normal'!E2:E18, "I")</f>
        <v>0</v>
      </c>
      <c r="O8" s="43">
        <f>COUNTIFS('1_1_3_2_notas_de_curso_normal'!A2:A18,integrantes_area!B12,'1_1_3_2_notas_de_curso_normal'!E2:E18, "C")</f>
        <v>0</v>
      </c>
      <c r="P8" s="43">
        <f>COUNTIFS('1_1_3_2_notas_de_curso_normal'!A2:A18,integrantes_area!B13,'1_1_3_2_notas_de_curso_normal'!E2:E18, "I")</f>
        <v>1</v>
      </c>
      <c r="Q8" s="43">
        <f>COUNTIFS('1_1_3_2_notas_de_curso_normal'!A2:A18,integrantes_area!B13,'1_1_3_2_notas_de_curso_normal'!E2:E18, "C")</f>
        <v>0</v>
      </c>
      <c r="R8" s="43">
        <f>COUNTIFS('1_1_3_2_notas_de_curso_normal'!A2:A18,integrantes_area!B14,'1_1_3_2_notas_de_curso_normal'!E2:E18, "I")</f>
        <v>0</v>
      </c>
      <c r="S8" s="43">
        <f>COUNTIFS('1_1_3_2_notas_de_curso_normal'!A2:A18,integrantes_area!B14,'1_1_3_2_notas_de_curso_normal'!E2:E18, "C")</f>
        <v>0</v>
      </c>
      <c r="T8" s="43">
        <f>COUNTIFS('1_1_3_2_notas_de_curso_normal'!A2:A18,integrantes_area!B15,'1_1_3_2_notas_de_curso_normal'!E2:E18, "I")</f>
        <v>0</v>
      </c>
      <c r="U8" s="43">
        <f>COUNTIFS('1_1_3_2_notas_de_curso_normal'!A2:A18,integrantes_area!B15,'1_1_3_2_notas_de_curso_normal'!E2:E18, "C")</f>
        <v>0</v>
      </c>
      <c r="V8" s="43">
        <f>COUNTIFS('1_1_3_2_notas_de_curso_normal'!A2:A18,integrantes_area!B16,'1_1_3_2_notas_de_curso_normal'!E2:E18, "I")</f>
        <v>0</v>
      </c>
      <c r="W8" s="43">
        <f>COUNTIFS('1_1_3_2_notas_de_curso_normal'!A2:A18,integrantes_area!B16,'1_1_3_2_notas_de_curso_normal'!E2:E18, "C")</f>
        <v>0</v>
      </c>
      <c r="X8" s="43">
        <f>COUNTIFS('1_1_3_2_notas_de_curso_normal'!A2:A18,integrantes_area!B17,'1_1_3_2_notas_de_curso_normal'!E2:E18, "I")</f>
        <v>0</v>
      </c>
      <c r="Y8" s="43">
        <f>COUNTIFS('1_1_3_2_notas_de_curso_normal'!A2:A18,integrantes_area!B17,'1_1_3_2_notas_de_curso_normal'!E2:E18, "C")</f>
        <v>0</v>
      </c>
      <c r="Z8" s="43">
        <f>COUNTIFS('1_1_3_2_notas_de_curso_normal'!A2:A18,integrantes_area!B18,'1_1_3_2_notas_de_curso_normal'!E2:E18, "I")</f>
        <v>0</v>
      </c>
      <c r="AA8" s="43">
        <f>COUNTIFS('1_1_3_2_notas_de_curso_normal'!A2:A18,integrantes_area!B18,'1_1_3_2_notas_de_curso_normal'!E2:E18, "C")</f>
        <v>0</v>
      </c>
      <c r="AB8" s="43">
        <f>COUNTIFS('1_1_3_2_notas_de_curso_normal'!A2:A18,integrantes_area!B19,'1_1_3_2_notas_de_curso_normal'!E2:E18, "I")</f>
        <v>0</v>
      </c>
      <c r="AC8" s="43">
        <f>COUNTIFS('1_1_3_2_notas_de_curso_normal'!A2:A18,integrantes_area!B19,'1_1_3_2_notas_de_curso_normal'!E2:E18, "C")</f>
        <v>0</v>
      </c>
      <c r="AD8" s="43">
        <f>COUNTIFS('1_1_3_2_notas_de_curso_normal'!A2:A18,integrantes_area!B20,'1_1_3_2_notas_de_curso_normal'!E2:E18, "I")</f>
        <v>0</v>
      </c>
      <c r="AE8" s="43">
        <f>COUNTIFS('1_1_3_2_notas_de_curso_normal'!A2:A18,integrantes_area!B20,'1_1_3_2_notas_de_curso_normal'!E2:E18, "C")</f>
        <v>0</v>
      </c>
      <c r="AF8" s="43">
        <f>COUNTIFS('1_1_3_2_notas_de_curso_normal'!A2:A18,integrantes_area!B21,'1_1_3_2_notas_de_curso_normal'!E2:E18, "I")</f>
        <v>0</v>
      </c>
      <c r="AG8" s="43">
        <f>COUNTIFS('1_1_3_2_notas_de_curso_normal'!A2:A18,integrantes_area!B21,'1_1_3_2_notas_de_curso_normal'!E2:E18, "C")</f>
        <v>0</v>
      </c>
      <c r="AH8" s="43">
        <f>COUNTIFS('1_1_3_2_notas_de_curso_normal'!A2:A18,integrantes_area!B22,'1_1_3_2_notas_de_curso_normal'!E2:E18, "I")</f>
        <v>0</v>
      </c>
      <c r="AI8" s="43">
        <f>COUNTIFS('1_1_3_2_notas_de_curso_normal'!A2:A18,integrantes_area!B22,'1_1_3_2_notas_de_curso_normal'!E2:E18, "C")</f>
        <v>0</v>
      </c>
      <c r="AJ8" s="43">
        <f>COUNTIFS('1_1_3_2_notas_de_curso_normal'!A2:A18,integrantes_area!B23,'1_1_3_2_notas_de_curso_normal'!E2:E18, "I")</f>
        <v>0</v>
      </c>
      <c r="AK8" s="43">
        <f>COUNTIFS('1_1_3_2_notas_de_curso_normal'!A2:A18,integrantes_area!B23,'1_1_3_2_notas_de_curso_normal'!E2:E18, "C")</f>
        <v>0</v>
      </c>
      <c r="AL8" s="22">
        <f t="shared" ref="AL8:AL30" si="0">SUM(D8:AK8)</f>
        <v>1</v>
      </c>
    </row>
    <row r="9" spans="2:38" x14ac:dyDescent="0.25">
      <c r="B9" s="23" t="s">
        <v>156</v>
      </c>
      <c r="C9" s="35" t="s">
        <v>108</v>
      </c>
      <c r="D9" s="43">
        <f>COUNTIFS('1_1_3_3_notas_de_curso_especial'!A2:A14,integrantes_area!B7,'1_1_3_3_notas_de_curso_especial'!E2:E14, "I")</f>
        <v>0</v>
      </c>
      <c r="E9" s="43">
        <f>COUNTIFS('1_1_3_3_notas_de_curso_especial'!A2:A14,integrantes_area!B7,'1_1_3_3_notas_de_curso_especial'!E2:E14, "C")</f>
        <v>0</v>
      </c>
      <c r="F9" s="43">
        <f>COUNTIFS('1_1_3_3_notas_de_curso_especial'!A2:A14,integrantes_area!B8,'1_1_3_3_notas_de_curso_especial'!E2:E14, "I")</f>
        <v>0</v>
      </c>
      <c r="G9" s="43">
        <f>COUNTIFS('1_1_3_3_notas_de_curso_especial'!A2:A14,integrantes_area!B8,'1_1_3_3_notas_de_curso_especial'!E2:E14, "C")</f>
        <v>0</v>
      </c>
      <c r="H9" s="43">
        <f>COUNTIFS('1_1_3_3_notas_de_curso_especial'!A2:A14,integrantes_area!B9,'1_1_3_3_notas_de_curso_especial'!E2:E14, "I")</f>
        <v>0</v>
      </c>
      <c r="I9" s="43">
        <f>COUNTIFS('1_1_3_3_notas_de_curso_especial'!A2:A14,integrantes_area!B9,'1_1_3_3_notas_de_curso_especial'!E2:E14, "C")</f>
        <v>0</v>
      </c>
      <c r="J9" s="43">
        <f>COUNTIFS('1_1_3_3_notas_de_curso_especial'!A2:A14,integrantes_area!B10,'1_1_3_3_notas_de_curso_especial'!E2:E14, "I")</f>
        <v>0</v>
      </c>
      <c r="K9" s="43">
        <f>COUNTIFS('1_1_3_3_notas_de_curso_especial'!A2:A14,integrantes_area!B10,'1_1_3_3_notas_de_curso_especial'!E2:E14, "C")</f>
        <v>0</v>
      </c>
      <c r="L9" s="43">
        <f>COUNTIFS('1_1_3_3_notas_de_curso_especial'!A2:A14,integrantes_area!B11,'1_1_3_3_notas_de_curso_especial'!E2:E14, "I")</f>
        <v>0</v>
      </c>
      <c r="M9" s="43">
        <f>COUNTIFS('1_1_3_3_notas_de_curso_especial'!A2:A14,integrantes_area!B11,'1_1_3_3_notas_de_curso_especial'!E2:E14, "C")</f>
        <v>0</v>
      </c>
      <c r="N9" s="43">
        <f>COUNTIFS('1_1_3_3_notas_de_curso_especial'!A2:A14,integrantes_area!B12,'1_1_3_3_notas_de_curso_especial'!E2:E14, "I")</f>
        <v>1</v>
      </c>
      <c r="O9" s="43">
        <f>COUNTIFS('1_1_3_3_notas_de_curso_especial'!A2:A14,integrantes_area!B12,'1_1_3_3_notas_de_curso_especial'!E2:E14, "C")</f>
        <v>7</v>
      </c>
      <c r="P9" s="43">
        <f>COUNTIFS('1_1_3_3_notas_de_curso_especial'!A2:A14,integrantes_area!B13,'1_1_3_3_notas_de_curso_especial'!E2:E14, "I")</f>
        <v>0</v>
      </c>
      <c r="Q9" s="43">
        <f>COUNTIFS('1_1_3_3_notas_de_curso_especial'!A2:A14,integrantes_area!B13,'1_1_3_3_notas_de_curso_especial'!E2:E14, "C")</f>
        <v>0</v>
      </c>
      <c r="R9" s="43">
        <f>COUNTIFS('1_1_3_3_notas_de_curso_especial'!A2:A14,integrantes_area!B14,'1_1_3_3_notas_de_curso_especial'!E2:E14, "I")</f>
        <v>0</v>
      </c>
      <c r="S9" s="43">
        <f>COUNTIFS('1_1_3_3_notas_de_curso_especial'!A2:A14,integrantes_area!B14,'1_1_3_3_notas_de_curso_especial'!E2:E14, "C")</f>
        <v>0</v>
      </c>
      <c r="T9" s="43">
        <f>COUNTIFS('1_1_3_3_notas_de_curso_especial'!A2:A14,integrantes_area!B15,'1_1_3_3_notas_de_curso_especial'!E2:E14, "I")</f>
        <v>0</v>
      </c>
      <c r="U9" s="43">
        <f>COUNTIFS('1_1_3_3_notas_de_curso_especial'!A2:A14,integrantes_area!B15,'1_1_3_3_notas_de_curso_especial'!E2:E14, "C")</f>
        <v>0</v>
      </c>
      <c r="V9" s="43">
        <f>COUNTIFS('1_1_3_3_notas_de_curso_especial'!A2:A14,integrantes_area!B16,'1_1_3_3_notas_de_curso_especial'!E2:E14, "I")</f>
        <v>0</v>
      </c>
      <c r="W9" s="43">
        <f>COUNTIFS('1_1_3_3_notas_de_curso_especial'!A2:A14,integrantes_area!B16,'1_1_3_3_notas_de_curso_especial'!E2:E14, "C")</f>
        <v>0</v>
      </c>
      <c r="X9" s="43">
        <f>COUNTIFS('1_1_3_3_notas_de_curso_especial'!A2:A14,integrantes_area!B17,'1_1_3_3_notas_de_curso_especial'!E2:E14, "I")</f>
        <v>0</v>
      </c>
      <c r="Y9" s="43">
        <f>COUNTIFS('1_1_3_3_notas_de_curso_especial'!A2:A14,integrantes_area!B17,'1_1_3_3_notas_de_curso_especial'!E2:E14, "C")</f>
        <v>0</v>
      </c>
      <c r="Z9" s="43">
        <f>COUNTIFS('1_1_3_3_notas_de_curso_especial'!A2:A14,integrantes_area!B18,'1_1_3_3_notas_de_curso_especial'!E2:E14, "I")</f>
        <v>0</v>
      </c>
      <c r="AA9" s="43">
        <f>COUNTIFS('1_1_3_3_notas_de_curso_especial'!A2:A14,integrantes_area!B18,'1_1_3_3_notas_de_curso_especial'!E2:E14, "C")</f>
        <v>0</v>
      </c>
      <c r="AB9" s="43">
        <f>COUNTIFS('1_1_3_3_notas_de_curso_especial'!A2:A14,integrantes_area!B19,'1_1_3_3_notas_de_curso_especial'!E2:E14, "I")</f>
        <v>0</v>
      </c>
      <c r="AC9" s="43">
        <f>COUNTIFS('1_1_3_3_notas_de_curso_especial'!A2:A14,integrantes_area!B19,'1_1_3_3_notas_de_curso_especial'!E2:E14, "C")</f>
        <v>0</v>
      </c>
      <c r="AD9" s="43">
        <f>COUNTIFS('1_1_3_3_notas_de_curso_especial'!A2:A14,integrantes_area!B20,'1_1_3_3_notas_de_curso_especial'!E2:E14, "I")</f>
        <v>0</v>
      </c>
      <c r="AE9" s="43">
        <f>COUNTIFS('1_1_3_3_notas_de_curso_especial'!A2:A14,integrantes_area!B20,'1_1_3_3_notas_de_curso_especial'!E2:E14, "C")</f>
        <v>0</v>
      </c>
      <c r="AF9" s="43">
        <f>COUNTIFS('1_1_3_3_notas_de_curso_especial'!A2:A14,integrantes_area!B21,'1_1_3_3_notas_de_curso_especial'!E2:E14, "I")</f>
        <v>0</v>
      </c>
      <c r="AG9" s="43">
        <f>COUNTIFS('1_1_3_3_notas_de_curso_especial'!A2:A14,integrantes_area!B21,'1_1_3_3_notas_de_curso_especial'!E2:E14, "C")</f>
        <v>0</v>
      </c>
      <c r="AH9" s="43">
        <f>COUNTIFS('1_1_3_3_notas_de_curso_especial'!A2:A14,integrantes_area!B22,'1_1_3_3_notas_de_curso_especial'!E2:E14, "I")</f>
        <v>0</v>
      </c>
      <c r="AI9" s="43">
        <f>COUNTIFS('1_1_3_3_notas_de_curso_especial'!A2:A14,integrantes_area!B22,'1_1_3_3_notas_de_curso_especial'!E2:E14, "C")</f>
        <v>0</v>
      </c>
      <c r="AJ9" s="43">
        <f>COUNTIFS('1_1_3_3_notas_de_curso_especial'!A2:A14,integrantes_area!B23,'1_1_3_3_notas_de_curso_especial'!E2:E14, "I")</f>
        <v>0</v>
      </c>
      <c r="AK9" s="43">
        <f>COUNTIFS('1_1_3_3_notas_de_curso_especial'!A2:A14,integrantes_area!B23,'1_1_3_3_notas_de_curso_especial'!E2:E14, "C")</f>
        <v>0</v>
      </c>
      <c r="AL9" s="22">
        <f t="shared" si="0"/>
        <v>8</v>
      </c>
    </row>
    <row r="10" spans="2:38" x14ac:dyDescent="0.25">
      <c r="B10" s="23" t="s">
        <v>157</v>
      </c>
      <c r="C10" s="35" t="s">
        <v>109</v>
      </c>
      <c r="D10" s="43">
        <f>COUNTIFS('1_1_3_4_antologias_comentadas'!A2:A18,integrantes_area!B7,'1_1_3_4_antologias_comentadas'!E2:E18, "I")</f>
        <v>0</v>
      </c>
      <c r="E10" s="43">
        <f>COUNTIFS('1_1_3_4_antologias_comentadas'!A2:A18,integrantes_area!B7,'1_1_3_4_antologias_comentadas'!E2:E18, "C")</f>
        <v>0</v>
      </c>
      <c r="F10" s="43">
        <f>COUNTIFS('1_1_3_4_antologias_comentadas'!A2:A18,integrantes_area!B8,'1_1_3_4_antologias_comentadas'!E2:E18, "I")</f>
        <v>0</v>
      </c>
      <c r="G10" s="43">
        <f>COUNTIFS('1_1_3_4_antologias_comentadas'!A2:A18,integrantes_area!B8,'1_1_3_4_antologias_comentadas'!E2:E18, "C")</f>
        <v>0</v>
      </c>
      <c r="H10" s="43">
        <f>COUNTIFS('1_1_3_4_antologias_comentadas'!A2:A18,integrantes_area!B9,'1_1_3_4_antologias_comentadas'!E2:E18, "I")</f>
        <v>0</v>
      </c>
      <c r="I10" s="43">
        <f>COUNTIFS('1_1_3_4_antologias_comentadas'!A2:A18,integrantes_area!B9,'1_1_3_4_antologias_comentadas'!E2:E18, "C")</f>
        <v>0</v>
      </c>
      <c r="J10" s="43">
        <f>COUNTIFS('1_1_3_4_antologias_comentadas'!A2:A18,integrantes_area!B10,'1_1_3_4_antologias_comentadas'!E2:E18, "I")</f>
        <v>0</v>
      </c>
      <c r="K10" s="43">
        <f>COUNTIFS('1_1_3_4_antologias_comentadas'!A2:A18,integrantes_area!B10,'1_1_3_4_antologias_comentadas'!E2:E18, "C")</f>
        <v>0</v>
      </c>
      <c r="L10" s="43">
        <f>COUNTIFS('1_1_3_4_antologias_comentadas'!A2:A18,integrantes_area!B11,'1_1_3_4_antologias_comentadas'!E2:E18, "I")</f>
        <v>0</v>
      </c>
      <c r="M10" s="43">
        <f>COUNTIFS('1_1_3_4_antologias_comentadas'!A2:A18,integrantes_area!B11,'1_1_3_4_antologias_comentadas'!E2:E18, "C")</f>
        <v>0</v>
      </c>
      <c r="N10" s="43">
        <f>COUNTIFS('1_1_3_4_antologias_comentadas'!A2:A18,integrantes_area!B12,'1_1_3_4_antologias_comentadas'!E2:E18, "I")</f>
        <v>0</v>
      </c>
      <c r="O10" s="43">
        <f>COUNTIFS('1_1_3_4_antologias_comentadas'!A2:A18,integrantes_area!B12,'1_1_3_4_antologias_comentadas'!E2:E18, "C")</f>
        <v>0</v>
      </c>
      <c r="P10" s="43">
        <f>COUNTIFS('1_1_3_4_antologias_comentadas'!A2:A18,integrantes_area!B13,'1_1_3_4_antologias_comentadas'!E2:E18, "I")</f>
        <v>0</v>
      </c>
      <c r="Q10" s="43">
        <f>COUNTIFS('1_1_3_4_antologias_comentadas'!A2:A18,integrantes_area!B13,'1_1_3_4_antologias_comentadas'!E2:E18, "C")</f>
        <v>0</v>
      </c>
      <c r="R10" s="43">
        <f>COUNTIFS('1_1_3_4_antologias_comentadas'!A2:A18,integrantes_area!B14,'1_1_3_4_antologias_comentadas'!E2:E18, "I")</f>
        <v>0</v>
      </c>
      <c r="S10" s="43">
        <f>COUNTIFS('1_1_3_4_antologias_comentadas'!A2:A18,integrantes_area!B14,'1_1_3_4_antologias_comentadas'!E2:E18, "C")</f>
        <v>0</v>
      </c>
      <c r="T10" s="43">
        <f>COUNTIFS('1_1_3_4_antologias_comentadas'!A2:A18,integrantes_area!B15,'1_1_3_4_antologias_comentadas'!E2:E18, "I")</f>
        <v>0</v>
      </c>
      <c r="U10" s="43">
        <f>COUNTIFS('1_1_3_4_antologias_comentadas'!A2:A18,integrantes_area!B15,'1_1_3_4_antologias_comentadas'!E2:E18, "C")</f>
        <v>0</v>
      </c>
      <c r="V10" s="43">
        <f>COUNTIFS('1_1_3_4_antologias_comentadas'!A2:A18,integrantes_area!B16,'1_1_3_4_antologias_comentadas'!E2:E18, "I")</f>
        <v>0</v>
      </c>
      <c r="W10" s="43">
        <f>COUNTIFS('1_1_3_4_antologias_comentadas'!A2:A18,integrantes_area!B16,'1_1_3_4_antologias_comentadas'!E2:E18, "C")</f>
        <v>0</v>
      </c>
      <c r="X10" s="43">
        <f>COUNTIFS('1_1_3_4_antologias_comentadas'!A2:A18,integrantes_area!B17,'1_1_3_4_antologias_comentadas'!E2:E18, "I")</f>
        <v>0</v>
      </c>
      <c r="Y10" s="43">
        <f>COUNTIFS('1_1_3_4_antologias_comentadas'!A2:A18,integrantes_area!B17,'1_1_3_4_antologias_comentadas'!E2:E18, "C")</f>
        <v>0</v>
      </c>
      <c r="Z10" s="43">
        <f>COUNTIFS('1_1_3_4_antologias_comentadas'!A2:A18,integrantes_area!B18,'1_1_3_4_antologias_comentadas'!E2:E18, "I")</f>
        <v>0</v>
      </c>
      <c r="AA10" s="43">
        <f>COUNTIFS('1_1_3_4_antologias_comentadas'!A2:A18,integrantes_area!B18,'1_1_3_4_antologias_comentadas'!E2:E18, "C")</f>
        <v>0</v>
      </c>
      <c r="AB10" s="43">
        <f>COUNTIFS('1_1_3_4_antologias_comentadas'!A2:A18,integrantes_area!B19,'1_1_3_4_antologias_comentadas'!E2:E18, "I")</f>
        <v>0</v>
      </c>
      <c r="AC10" s="43">
        <f>COUNTIFS('1_1_3_4_antologias_comentadas'!A2:A18,integrantes_area!B19,'1_1_3_4_antologias_comentadas'!E2:E18, "C")</f>
        <v>0</v>
      </c>
      <c r="AD10" s="43">
        <f>COUNTIFS('1_1_3_4_antologias_comentadas'!A2:A18,integrantes_area!B20,'1_1_3_4_antologias_comentadas'!E2:E18, "I")</f>
        <v>0</v>
      </c>
      <c r="AE10" s="43">
        <f>COUNTIFS('1_1_3_4_antologias_comentadas'!A2:A18,integrantes_area!B20,'1_1_3_4_antologias_comentadas'!E2:E18, "C")</f>
        <v>0</v>
      </c>
      <c r="AF10" s="43">
        <f>COUNTIFS('1_1_3_4_antologias_comentadas'!A2:A18,integrantes_area!B21,'1_1_3_4_antologias_comentadas'!E2:E18, "I")</f>
        <v>0</v>
      </c>
      <c r="AG10" s="43">
        <f>COUNTIFS('1_1_3_4_antologias_comentadas'!A2:A18,integrantes_area!B21,'1_1_3_4_antologias_comentadas'!E2:E18, "C")</f>
        <v>0</v>
      </c>
      <c r="AH10" s="43">
        <f>COUNTIFS('1_1_3_4_antologias_comentadas'!A2:A18,integrantes_area!B22,'1_1_3_4_antologias_comentadas'!E2:E18, "I")</f>
        <v>0</v>
      </c>
      <c r="AI10" s="43">
        <f>COUNTIFS('1_1_3_4_antologias_comentadas'!A2:A18,integrantes_area!B22,'1_1_3_4_antologias_comentadas'!E2:E18, "C")</f>
        <v>0</v>
      </c>
      <c r="AJ10" s="43">
        <f>COUNTIFS('1_1_3_4_antologias_comentadas'!A2:A18,integrantes_area!B23,'1_1_3_4_antologias_comentadas'!E2:E18, "I")</f>
        <v>0</v>
      </c>
      <c r="AK10" s="43">
        <f>COUNTIFS('1_1_3_4_antologias_comentadas'!A2:A18,integrantes_area!B23,'1_1_3_4_antologias_comentadas'!E2:E18, "C")</f>
        <v>0</v>
      </c>
      <c r="AL10" s="22">
        <f t="shared" si="0"/>
        <v>0</v>
      </c>
    </row>
    <row r="11" spans="2:38" x14ac:dyDescent="0.25">
      <c r="B11" s="23" t="s">
        <v>158</v>
      </c>
      <c r="C11" s="35" t="s">
        <v>110</v>
      </c>
      <c r="D11" s="43">
        <f>COUNTIFS('1_1_3_5_libros_de_texto'!A2:A18,integrantes_area!B7,'1_1_3_5_libros_de_texto'!E2:E18, "I")</f>
        <v>0</v>
      </c>
      <c r="E11" s="43">
        <f>COUNTIFS('1_1_3_5_libros_de_texto'!A2:A18,integrantes_area!B7,'1_1_3_5_libros_de_texto'!E2:E18, "C")</f>
        <v>0</v>
      </c>
      <c r="F11" s="43">
        <f>COUNTIFS('1_1_3_5_libros_de_texto'!A2:A18,integrantes_area!B8,'1_1_3_5_libros_de_texto'!E2:E18, "I")</f>
        <v>0</v>
      </c>
      <c r="G11" s="43">
        <f>COUNTIFS('1_1_3_5_libros_de_texto'!A2:A18,integrantes_area!B8,'1_1_3_5_libros_de_texto'!E2:E18, "C")</f>
        <v>0</v>
      </c>
      <c r="H11" s="43">
        <f>COUNTIFS('1_1_3_5_libros_de_texto'!A2:A18,integrantes_area!B9,'1_1_3_5_libros_de_texto'!E2:E18, "I")</f>
        <v>0</v>
      </c>
      <c r="I11" s="43">
        <f>COUNTIFS('1_1_3_5_libros_de_texto'!A2:A18,integrantes_area!B9,'1_1_3_5_libros_de_texto'!E2:E18, "C")</f>
        <v>0</v>
      </c>
      <c r="J11" s="43">
        <f>COUNTIFS('1_1_3_5_libros_de_texto'!A2:A18,integrantes_area!B10,'1_1_3_5_libros_de_texto'!E2:E18, "I")</f>
        <v>0</v>
      </c>
      <c r="K11" s="43">
        <f>COUNTIFS('1_1_3_5_libros_de_texto'!A2:A18,integrantes_area!B10,'1_1_3_5_libros_de_texto'!E2:E18, "C")</f>
        <v>0</v>
      </c>
      <c r="L11" s="43">
        <f>COUNTIFS('1_1_3_5_libros_de_texto'!A2:A18,integrantes_area!B11,'1_1_3_5_libros_de_texto'!E2:E18, "I")</f>
        <v>0</v>
      </c>
      <c r="M11" s="43">
        <f>COUNTIFS('1_1_3_5_libros_de_texto'!A2:A18,integrantes_area!B11,'1_1_3_5_libros_de_texto'!E2:E18, "C")</f>
        <v>0</v>
      </c>
      <c r="N11" s="43">
        <f>COUNTIFS('1_1_3_5_libros_de_texto'!A2:A18,integrantes_area!B12,'1_1_3_5_libros_de_texto'!E2:E18, "I")</f>
        <v>0</v>
      </c>
      <c r="O11" s="43">
        <f>COUNTIFS('1_1_3_5_libros_de_texto'!A2:A18,integrantes_area!B12,'1_1_3_5_libros_de_texto'!E2:E18, "C")</f>
        <v>0</v>
      </c>
      <c r="P11" s="43">
        <f>COUNTIFS('1_1_3_5_libros_de_texto'!A2:A18,integrantes_area!B13,'1_1_3_5_libros_de_texto'!E2:E18, "I")</f>
        <v>0</v>
      </c>
      <c r="Q11" s="43">
        <f>COUNTIFS('1_1_3_5_libros_de_texto'!A2:A18,integrantes_area!B13,'1_1_3_5_libros_de_texto'!E2:E18, "C")</f>
        <v>0</v>
      </c>
      <c r="R11" s="43">
        <f>COUNTIFS('1_1_3_5_libros_de_texto'!A2:A18,integrantes_area!B14,'1_1_3_5_libros_de_texto'!E2:E18, "I")</f>
        <v>0</v>
      </c>
      <c r="S11" s="43">
        <f>COUNTIFS('1_1_3_5_libros_de_texto'!A2:A18,integrantes_area!B14,'1_1_3_5_libros_de_texto'!E2:E18, "C")</f>
        <v>0</v>
      </c>
      <c r="T11" s="43">
        <f>COUNTIFS('1_1_3_5_libros_de_texto'!A2:A18,integrantes_area!B15,'1_1_3_5_libros_de_texto'!E2:E18, "I")</f>
        <v>0</v>
      </c>
      <c r="U11" s="43">
        <f>COUNTIFS('1_1_3_5_libros_de_texto'!A2:A18,integrantes_area!B15,'1_1_3_5_libros_de_texto'!E2:E18, "C")</f>
        <v>0</v>
      </c>
      <c r="V11" s="43">
        <f>COUNTIFS('1_1_3_5_libros_de_texto'!A2:A18,integrantes_area!B16,'1_1_3_5_libros_de_texto'!E2:E18, "I")</f>
        <v>0</v>
      </c>
      <c r="W11" s="43">
        <f>COUNTIFS('1_1_3_5_libros_de_texto'!A2:A18,integrantes_area!B16,'1_1_3_5_libros_de_texto'!E2:E18, "C")</f>
        <v>0</v>
      </c>
      <c r="X11" s="43">
        <f>COUNTIFS('1_1_3_5_libros_de_texto'!A2:A18,integrantes_area!B17,'1_1_3_5_libros_de_texto'!E2:E18, "I")</f>
        <v>0</v>
      </c>
      <c r="Y11" s="43">
        <f>COUNTIFS('1_1_3_5_libros_de_texto'!A2:A18,integrantes_area!B17,'1_1_3_5_libros_de_texto'!E2:E18, "C")</f>
        <v>0</v>
      </c>
      <c r="Z11" s="43">
        <f>COUNTIFS('1_1_3_5_libros_de_texto'!A2:A18,integrantes_area!B18,'1_1_3_5_libros_de_texto'!E2:E18, "I")</f>
        <v>0</v>
      </c>
      <c r="AA11" s="43">
        <f>COUNTIFS('1_1_3_5_libros_de_texto'!A2:A18,integrantes_area!B18,'1_1_3_5_libros_de_texto'!E2:E18, "C")</f>
        <v>0</v>
      </c>
      <c r="AB11" s="43">
        <f>COUNTIFS('1_1_3_5_libros_de_texto'!A2:A18,integrantes_area!B19,'1_1_3_5_libros_de_texto'!E2:E18, "I")</f>
        <v>0</v>
      </c>
      <c r="AC11" s="43">
        <f>COUNTIFS('1_1_3_5_libros_de_texto'!A2:A18,integrantes_area!B19,'1_1_3_5_libros_de_texto'!E2:E18, "C")</f>
        <v>0</v>
      </c>
      <c r="AD11" s="43">
        <f>COUNTIFS('1_1_3_5_libros_de_texto'!A2:A18,integrantes_area!B20,'1_1_3_5_libros_de_texto'!E2:E18, "I")</f>
        <v>0</v>
      </c>
      <c r="AE11" s="43">
        <f>COUNTIFS('1_1_3_5_libros_de_texto'!A2:A18,integrantes_area!B20,'1_1_3_5_libros_de_texto'!E2:E18, "C")</f>
        <v>0</v>
      </c>
      <c r="AF11" s="43">
        <f>COUNTIFS('1_1_3_5_libros_de_texto'!A2:A18,integrantes_area!B21,'1_1_3_5_libros_de_texto'!E2:E18, "I")</f>
        <v>0</v>
      </c>
      <c r="AG11" s="43">
        <f>COUNTIFS('1_1_3_5_libros_de_texto'!A2:A18,integrantes_area!B21,'1_1_3_5_libros_de_texto'!E2:E18, "C")</f>
        <v>0</v>
      </c>
      <c r="AH11" s="43">
        <f>COUNTIFS('1_1_3_5_libros_de_texto'!A2:A18,integrantes_area!B22,'1_1_3_5_libros_de_texto'!E2:E18, "I")</f>
        <v>0</v>
      </c>
      <c r="AI11" s="43">
        <f>COUNTIFS('1_1_3_5_libros_de_texto'!A2:A18,integrantes_area!B22,'1_1_3_5_libros_de_texto'!E2:E18, "C")</f>
        <v>0</v>
      </c>
      <c r="AJ11" s="43">
        <f>COUNTIFS('1_1_3_5_libros_de_texto'!A2:A18,integrantes_area!B23,'1_1_3_5_libros_de_texto'!E2:E18, "I")</f>
        <v>0</v>
      </c>
      <c r="AK11" s="43">
        <f>COUNTIFS('1_1_3_5_libros_de_texto'!A2:A18,integrantes_area!B23,'1_1_3_5_libros_de_texto'!E2:E18, "C")</f>
        <v>0</v>
      </c>
      <c r="AL11" s="22">
        <f t="shared" si="0"/>
        <v>0</v>
      </c>
    </row>
    <row r="12" spans="2:38" x14ac:dyDescent="0.25">
      <c r="B12" s="23" t="s">
        <v>159</v>
      </c>
      <c r="C12" s="35" t="s">
        <v>111</v>
      </c>
      <c r="D12" s="43">
        <f>COUNTIFS('1_1_3_6_doct_audio_video_cine_f'!A2:A9,integrantes_area!B7,'1_1_3_6_doct_audio_video_cine_f'!E2:E9, "I")</f>
        <v>0</v>
      </c>
      <c r="E12" s="43">
        <f>COUNTIFS('1_1_3_6_doct_audio_video_cine_f'!A2:A9,integrantes_area!B7,'1_1_3_6_doct_audio_video_cine_f'!E2:E9, "C")</f>
        <v>0</v>
      </c>
      <c r="F12" s="43">
        <f>COUNTIFS('1_1_3_6_doct_audio_video_cine_f'!A2:A9,integrantes_area!B8,'1_1_3_6_doct_audio_video_cine_f'!E2:E9, "I")</f>
        <v>0</v>
      </c>
      <c r="G12" s="43">
        <f>COUNTIFS('1_1_3_6_doct_audio_video_cine_f'!A2:A9,integrantes_area!B8,'1_1_3_6_doct_audio_video_cine_f'!E2:E9, "C")</f>
        <v>0</v>
      </c>
      <c r="H12" s="43">
        <f>COUNTIFS('1_1_3_6_doct_audio_video_cine_f'!A2:A9,integrantes_area!B9,'1_1_3_6_doct_audio_video_cine_f'!E2:E9, "I")</f>
        <v>0</v>
      </c>
      <c r="I12" s="43">
        <f>COUNTIFS('1_1_3_6_doct_audio_video_cine_f'!A2:A9,integrantes_area!B9,'1_1_3_6_doct_audio_video_cine_f'!E2:E9, "C")</f>
        <v>0</v>
      </c>
      <c r="J12" s="43">
        <f>COUNTIFS('1_1_3_6_doct_audio_video_cine_f'!A2:A9,integrantes_area!B10,'1_1_3_6_doct_audio_video_cine_f'!E2:E9, "I")</f>
        <v>0</v>
      </c>
      <c r="K12" s="43">
        <f>COUNTIFS('1_1_3_6_doct_audio_video_cine_f'!A2:A9,integrantes_area!B10,'1_1_3_6_doct_audio_video_cine_f'!E2:E9, "C")</f>
        <v>0</v>
      </c>
      <c r="L12" s="43">
        <f>COUNTIFS('1_1_3_6_doct_audio_video_cine_f'!A2:A9,integrantes_area!B11,'1_1_3_6_doct_audio_video_cine_f'!E2:E9, "I")</f>
        <v>0</v>
      </c>
      <c r="M12" s="43">
        <f>COUNTIFS('1_1_3_6_doct_audio_video_cine_f'!A2:A9,integrantes_area!B11,'1_1_3_6_doct_audio_video_cine_f'!E2:E9, "C")</f>
        <v>0</v>
      </c>
      <c r="N12" s="43">
        <f>COUNTIFS('1_1_3_6_doct_audio_video_cine_f'!A2:A9,integrantes_area!B12,'1_1_3_6_doct_audio_video_cine_f'!E2:E9, "I")</f>
        <v>0</v>
      </c>
      <c r="O12" s="43">
        <f>COUNTIFS('1_1_3_6_doct_audio_video_cine_f'!A2:A9,integrantes_area!B12,'1_1_3_6_doct_audio_video_cine_f'!E2:E9, "C")</f>
        <v>0</v>
      </c>
      <c r="P12" s="43">
        <f>COUNTIFS('1_1_3_6_doct_audio_video_cine_f'!A2:A9,integrantes_area!B13,'1_1_3_6_doct_audio_video_cine_f'!E2:E9, "I")</f>
        <v>0</v>
      </c>
      <c r="Q12" s="43">
        <f>COUNTIFS('1_1_3_6_doct_audio_video_cine_f'!A2:A9,integrantes_area!B13,'1_1_3_6_doct_audio_video_cine_f'!E2:E9, "C")</f>
        <v>7</v>
      </c>
      <c r="R12" s="43">
        <f>COUNTIFS('1_1_3_6_doct_audio_video_cine_f'!A2:A9,integrantes_area!B14,'1_1_3_6_doct_audio_video_cine_f'!E2:E9, "I")</f>
        <v>0</v>
      </c>
      <c r="S12" s="43">
        <f>COUNTIFS('1_1_3_6_doct_audio_video_cine_f'!A2:A9,integrantes_area!B14,'1_1_3_6_doct_audio_video_cine_f'!E2:E9, "C")</f>
        <v>0</v>
      </c>
      <c r="T12" s="43">
        <f>COUNTIFS('1_1_3_6_doct_audio_video_cine_f'!A2:A9,integrantes_area!B15,'1_1_3_6_doct_audio_video_cine_f'!E2:E9, "I")</f>
        <v>0</v>
      </c>
      <c r="U12" s="43">
        <f>COUNTIFS('1_1_3_6_doct_audio_video_cine_f'!A2:A9,integrantes_area!B15,'1_1_3_6_doct_audio_video_cine_f'!E2:E9, "C")</f>
        <v>0</v>
      </c>
      <c r="V12" s="43">
        <f>COUNTIFS('1_1_3_6_doct_audio_video_cine_f'!A2:A9,integrantes_area!B16,'1_1_3_6_doct_audio_video_cine_f'!E2:E9, "I")</f>
        <v>0</v>
      </c>
      <c r="W12" s="43">
        <f>COUNTIFS('1_1_3_6_doct_audio_video_cine_f'!A2:A9,integrantes_area!B16,'1_1_3_6_doct_audio_video_cine_f'!E2:E9, "C")</f>
        <v>0</v>
      </c>
      <c r="X12" s="43">
        <f>COUNTIFS('1_1_3_6_doct_audio_video_cine_f'!A2:A9,integrantes_area!B17,'1_1_3_6_doct_audio_video_cine_f'!E2:E9, "I")</f>
        <v>0</v>
      </c>
      <c r="Y12" s="43">
        <f>COUNTIFS('1_1_3_6_doct_audio_video_cine_f'!A2:A9,integrantes_area!B17,'1_1_3_6_doct_audio_video_cine_f'!E2:E9, "C")</f>
        <v>0</v>
      </c>
      <c r="Z12" s="43">
        <f>COUNTIFS('1_1_3_6_doct_audio_video_cine_f'!A2:A9,integrantes_area!B18,'1_1_3_6_doct_audio_video_cine_f'!E2:E9, "I")</f>
        <v>0</v>
      </c>
      <c r="AA12" s="43">
        <f>COUNTIFS('1_1_3_6_doct_audio_video_cine_f'!A2:A9,integrantes_area!B18,'1_1_3_6_doct_audio_video_cine_f'!E2:E9, "C")</f>
        <v>0</v>
      </c>
      <c r="AB12" s="43">
        <f>COUNTIFS('1_1_3_6_doct_audio_video_cine_f'!A2:A9,integrantes_area!B19,'1_1_3_6_doct_audio_video_cine_f'!E2:E9, "I")</f>
        <v>0</v>
      </c>
      <c r="AC12" s="43">
        <f>COUNTIFS('1_1_3_6_doct_audio_video_cine_f'!A2:A9,integrantes_area!B19,'1_1_3_6_doct_audio_video_cine_f'!E2:E9, "C")</f>
        <v>0</v>
      </c>
      <c r="AD12" s="43">
        <f>COUNTIFS('1_1_3_6_doct_audio_video_cine_f'!A2:A9,integrantes_area!B20,'1_1_3_6_doct_audio_video_cine_f'!E2:E9, "I")</f>
        <v>0</v>
      </c>
      <c r="AE12" s="43">
        <f>COUNTIFS('1_1_3_6_doct_audio_video_cine_f'!A2:A9,integrantes_area!B20,'1_1_3_6_doct_audio_video_cine_f'!E2:E9, "C")</f>
        <v>0</v>
      </c>
      <c r="AF12" s="43">
        <f>COUNTIFS('1_1_3_6_doct_audio_video_cine_f'!A2:A9,integrantes_area!B21,'1_1_3_6_doct_audio_video_cine_f'!E2:E9, "I")</f>
        <v>0</v>
      </c>
      <c r="AG12" s="43">
        <f>COUNTIFS('1_1_3_6_doct_audio_video_cine_f'!A2:A9,integrantes_area!B21,'1_1_3_6_doct_audio_video_cine_f'!E2:E9, "C")</f>
        <v>0</v>
      </c>
      <c r="AH12" s="43">
        <f>COUNTIFS('1_1_3_6_doct_audio_video_cine_f'!A2:A9,integrantes_area!B22,'1_1_3_6_doct_audio_video_cine_f'!E2:E9, "I")</f>
        <v>0</v>
      </c>
      <c r="AI12" s="43">
        <f>COUNTIFS('1_1_3_6_doct_audio_video_cine_f'!A2:A9,integrantes_area!B22,'1_1_3_6_doct_audio_video_cine_f'!E2:E9, "C")</f>
        <v>0</v>
      </c>
      <c r="AJ12" s="43">
        <f>COUNTIFS('1_1_3_6_doct_audio_video_cine_f'!A2:A9,integrantes_area!B23,'1_1_3_6_doct_audio_video_cine_f'!E2:E9, "I")</f>
        <v>0</v>
      </c>
      <c r="AK12" s="43">
        <f>COUNTIFS('1_1_3_6_doct_audio_video_cine_f'!A2:A9,integrantes_area!B23,'1_1_3_6_doct_audio_video_cine_f'!E2:E9, "C")</f>
        <v>0</v>
      </c>
      <c r="AL12" s="22">
        <f t="shared" si="0"/>
        <v>7</v>
      </c>
    </row>
    <row r="13" spans="2:38" x14ac:dyDescent="0.25">
      <c r="B13" s="23" t="s">
        <v>160</v>
      </c>
      <c r="C13" s="35" t="s">
        <v>113</v>
      </c>
      <c r="D13" s="43">
        <f>COUNTIFS('1_1_3_7_equipo_laboratorio_mod_'!A2:A18,integrantes_area!B7,'1_1_3_7_equipo_laboratorio_mod_'!E2:E18, "I")</f>
        <v>0</v>
      </c>
      <c r="E13" s="43">
        <f>COUNTIFS('1_1_3_7_equipo_laboratorio_mod_'!A2:A18,integrantes_area!B7,'1_1_3_7_equipo_laboratorio_mod_'!E2:E18, "C")</f>
        <v>0</v>
      </c>
      <c r="F13" s="43">
        <f>COUNTIFS('1_1_3_7_equipo_laboratorio_mod_'!A2:A18,integrantes_area!B8,'1_1_3_7_equipo_laboratorio_mod_'!E2:E18, "I")</f>
        <v>0</v>
      </c>
      <c r="G13" s="43">
        <f>COUNTIFS('1_1_3_7_equipo_laboratorio_mod_'!A2:A18,integrantes_area!B8,'1_1_3_7_equipo_laboratorio_mod_'!E2:E18, "C")</f>
        <v>0</v>
      </c>
      <c r="H13" s="43">
        <f>COUNTIFS('1_1_3_7_equipo_laboratorio_mod_'!A2:A18,integrantes_area!B9,'1_1_3_7_equipo_laboratorio_mod_'!E2:E18, "I")</f>
        <v>0</v>
      </c>
      <c r="I13" s="43">
        <f>COUNTIFS('1_1_3_7_equipo_laboratorio_mod_'!A2:A18,integrantes_area!B9,'1_1_3_7_equipo_laboratorio_mod_'!E2:E18, "C")</f>
        <v>0</v>
      </c>
      <c r="J13" s="43">
        <f>COUNTIFS('1_1_3_7_equipo_laboratorio_mod_'!A2:A18,integrantes_area!B10,'1_1_3_7_equipo_laboratorio_mod_'!E2:E18, "I")</f>
        <v>0</v>
      </c>
      <c r="K13" s="43">
        <f>COUNTIFS('1_1_3_7_equipo_laboratorio_mod_'!A2:A18,integrantes_area!B10,'1_1_3_7_equipo_laboratorio_mod_'!E2:E18, "C")</f>
        <v>0</v>
      </c>
      <c r="L13" s="43">
        <f>COUNTIFS('1_1_3_7_equipo_laboratorio_mod_'!A2:A18,integrantes_area!B11,'1_1_3_7_equipo_laboratorio_mod_'!E2:E18, "I")</f>
        <v>0</v>
      </c>
      <c r="M13" s="43">
        <f>COUNTIFS('1_1_3_7_equipo_laboratorio_mod_'!A2:A18,integrantes_area!B11,'1_1_3_7_equipo_laboratorio_mod_'!E2:E18, "C")</f>
        <v>0</v>
      </c>
      <c r="N13" s="43">
        <f>COUNTIFS('1_1_3_7_equipo_laboratorio_mod_'!A2:A18,integrantes_area!B12,'1_1_3_7_equipo_laboratorio_mod_'!E2:E18, "I")</f>
        <v>0</v>
      </c>
      <c r="O13" s="43">
        <f>COUNTIFS('1_1_3_7_equipo_laboratorio_mod_'!A2:A18,integrantes_area!B12,'1_1_3_7_equipo_laboratorio_mod_'!E2:E18, "C")</f>
        <v>0</v>
      </c>
      <c r="P13" s="43">
        <f>COUNTIFS('1_1_3_7_equipo_laboratorio_mod_'!A2:A18,integrantes_area!B13,'1_1_3_7_equipo_laboratorio_mod_'!E2:E18, "I")</f>
        <v>0</v>
      </c>
      <c r="Q13" s="43">
        <f>COUNTIFS('1_1_3_7_equipo_laboratorio_mod_'!A2:A18,integrantes_area!B13,'1_1_3_7_equipo_laboratorio_mod_'!E2:E18, "C")</f>
        <v>0</v>
      </c>
      <c r="R13" s="43">
        <f>COUNTIFS('1_1_3_7_equipo_laboratorio_mod_'!A2:A18,integrantes_area!B14,'1_1_3_7_equipo_laboratorio_mod_'!E2:E18, "I")</f>
        <v>0</v>
      </c>
      <c r="S13" s="43">
        <f>COUNTIFS('1_1_3_7_equipo_laboratorio_mod_'!A2:A18,integrantes_area!B14,'1_1_3_7_equipo_laboratorio_mod_'!E2:E18, "C")</f>
        <v>0</v>
      </c>
      <c r="T13" s="43">
        <f>COUNTIFS('1_1_3_7_equipo_laboratorio_mod_'!A2:A18,integrantes_area!B15,'1_1_3_7_equipo_laboratorio_mod_'!E2:E18, "I")</f>
        <v>0</v>
      </c>
      <c r="U13" s="43">
        <f>COUNTIFS('1_1_3_7_equipo_laboratorio_mod_'!A2:A18,integrantes_area!B15,'1_1_3_7_equipo_laboratorio_mod_'!E2:E18, "C")</f>
        <v>0</v>
      </c>
      <c r="V13" s="43">
        <f>COUNTIFS('1_1_3_7_equipo_laboratorio_mod_'!A2:A18,integrantes_area!B16,'1_1_3_7_equipo_laboratorio_mod_'!E2:E18, "I")</f>
        <v>0</v>
      </c>
      <c r="W13" s="43">
        <f>COUNTIFS('1_1_3_7_equipo_laboratorio_mod_'!A2:A18,integrantes_area!B16,'1_1_3_7_equipo_laboratorio_mod_'!E2:E18, "C")</f>
        <v>0</v>
      </c>
      <c r="X13" s="43">
        <f>COUNTIFS('1_1_3_7_equipo_laboratorio_mod_'!A2:A18,integrantes_area!B17,'1_1_3_7_equipo_laboratorio_mod_'!E2:E18, "I")</f>
        <v>0</v>
      </c>
      <c r="Y13" s="43">
        <f>COUNTIFS('1_1_3_7_equipo_laboratorio_mod_'!A2:A18,integrantes_area!B17,'1_1_3_7_equipo_laboratorio_mod_'!E2:E18, "C")</f>
        <v>0</v>
      </c>
      <c r="Z13" s="43">
        <f>COUNTIFS('1_1_3_7_equipo_laboratorio_mod_'!A2:A18,integrantes_area!B18,'1_1_3_7_equipo_laboratorio_mod_'!E2:E18, "I")</f>
        <v>0</v>
      </c>
      <c r="AA13" s="43">
        <f>COUNTIFS('1_1_3_7_equipo_laboratorio_mod_'!A2:A18,integrantes_area!B18,'1_1_3_7_equipo_laboratorio_mod_'!E2:E18, "C")</f>
        <v>0</v>
      </c>
      <c r="AB13" s="43">
        <f>COUNTIFS('1_1_3_7_equipo_laboratorio_mod_'!A2:A18,integrantes_area!B19,'1_1_3_7_equipo_laboratorio_mod_'!E2:E18, "I")</f>
        <v>0</v>
      </c>
      <c r="AC13" s="43">
        <f>COUNTIFS('1_1_3_7_equipo_laboratorio_mod_'!A2:A18,integrantes_area!B19,'1_1_3_7_equipo_laboratorio_mod_'!E2:E18, "C")</f>
        <v>0</v>
      </c>
      <c r="AD13" s="43">
        <f>COUNTIFS('1_1_3_7_equipo_laboratorio_mod_'!A2:A18,integrantes_area!B20,'1_1_3_7_equipo_laboratorio_mod_'!E2:E18, "I")</f>
        <v>0</v>
      </c>
      <c r="AE13" s="43">
        <f>COUNTIFS('1_1_3_7_equipo_laboratorio_mod_'!A2:A18,integrantes_area!B20,'1_1_3_7_equipo_laboratorio_mod_'!E2:E18, "C")</f>
        <v>0</v>
      </c>
      <c r="AF13" s="43">
        <f>COUNTIFS('1_1_3_7_equipo_laboratorio_mod_'!A2:A18,integrantes_area!B21,'1_1_3_7_equipo_laboratorio_mod_'!E2:E18, "I")</f>
        <v>0</v>
      </c>
      <c r="AG13" s="43">
        <f>COUNTIFS('1_1_3_7_equipo_laboratorio_mod_'!A2:A18,integrantes_area!B21,'1_1_3_7_equipo_laboratorio_mod_'!E2:E18, "C")</f>
        <v>0</v>
      </c>
      <c r="AH13" s="43">
        <f>COUNTIFS('1_1_3_7_equipo_laboratorio_mod_'!A2:A18,integrantes_area!B22,'1_1_3_7_equipo_laboratorio_mod_'!E2:E18, "I")</f>
        <v>0</v>
      </c>
      <c r="AI13" s="43">
        <f>COUNTIFS('1_1_3_7_equipo_laboratorio_mod_'!A2:A18,integrantes_area!B22,'1_1_3_7_equipo_laboratorio_mod_'!E2:E18, "C")</f>
        <v>0</v>
      </c>
      <c r="AJ13" s="43">
        <f>COUNTIFS('1_1_3_7_equipo_laboratorio_mod_'!A2:A18,integrantes_area!B23,'1_1_3_7_equipo_laboratorio_mod_'!E2:E18, "I")</f>
        <v>0</v>
      </c>
      <c r="AK13" s="43">
        <f>COUNTIFS('1_1_3_7_equipo_laboratorio_mod_'!A2:A18,integrantes_area!B23,'1_1_3_7_equipo_laboratorio_mod_'!E2:E18, "C")</f>
        <v>0</v>
      </c>
      <c r="AL13" s="22">
        <f t="shared" si="0"/>
        <v>0</v>
      </c>
    </row>
    <row r="14" spans="2:38" x14ac:dyDescent="0.25">
      <c r="B14" s="23" t="s">
        <v>161</v>
      </c>
      <c r="C14" s="35" t="s">
        <v>114</v>
      </c>
      <c r="D14" s="43">
        <f>COUNTIFS('1_1_3_8_des_paq_comp_plataforma'!A2:A18,integrantes_area!B7,'1_1_3_8_des_paq_comp_plataforma'!E2:E18, "I")</f>
        <v>0</v>
      </c>
      <c r="E14" s="43">
        <f>COUNTIFS('1_1_3_8_des_paq_comp_plataforma'!A2:A18,integrantes_area!B7,'1_1_3_8_des_paq_comp_plataforma'!E2:E18, "C")</f>
        <v>0</v>
      </c>
      <c r="F14" s="43">
        <f>COUNTIFS('1_1_3_8_des_paq_comp_plataforma'!A2:A18,integrantes_area!B8,'1_1_3_8_des_paq_comp_plataforma'!E2:E18, "I")</f>
        <v>0</v>
      </c>
      <c r="G14" s="43">
        <f>COUNTIFS('1_1_3_8_des_paq_comp_plataforma'!A2:A18,integrantes_area!B8,'1_1_3_8_des_paq_comp_plataforma'!E2:E18, "C")</f>
        <v>0</v>
      </c>
      <c r="H14" s="43">
        <f>COUNTIFS('1_1_3_8_des_paq_comp_plataforma'!A2:A18,integrantes_area!B9,'1_1_3_8_des_paq_comp_plataforma'!E2:E18, "I")</f>
        <v>0</v>
      </c>
      <c r="I14" s="43">
        <f>COUNTIFS('1_1_3_8_des_paq_comp_plataforma'!A2:A18,integrantes_area!B9,'1_1_3_8_des_paq_comp_plataforma'!E2:E18, "C")</f>
        <v>0</v>
      </c>
      <c r="J14" s="43">
        <f>COUNTIFS('1_1_3_8_des_paq_comp_plataforma'!A2:A18,integrantes_area!B10,'1_1_3_8_des_paq_comp_plataforma'!E2:E18, "I")</f>
        <v>0</v>
      </c>
      <c r="K14" s="43">
        <f>COUNTIFS('1_1_3_8_des_paq_comp_plataforma'!A2:A18,integrantes_area!B10,'1_1_3_8_des_paq_comp_plataforma'!E2:E18, "C")</f>
        <v>0</v>
      </c>
      <c r="L14" s="43">
        <f>COUNTIFS('1_1_3_8_des_paq_comp_plataforma'!A2:A18,integrantes_area!B11,'1_1_3_8_des_paq_comp_plataforma'!E2:E18, "I")</f>
        <v>0</v>
      </c>
      <c r="M14" s="43">
        <f>COUNTIFS('1_1_3_8_des_paq_comp_plataforma'!A2:A18,integrantes_area!B11,'1_1_3_8_des_paq_comp_plataforma'!E2:E18, "C")</f>
        <v>0</v>
      </c>
      <c r="N14" s="43">
        <f>COUNTIFS('1_1_3_8_des_paq_comp_plataforma'!A2:A18,integrantes_area!B12,'1_1_3_8_des_paq_comp_plataforma'!E2:E18, "I")</f>
        <v>0</v>
      </c>
      <c r="O14" s="43">
        <f>COUNTIFS('1_1_3_8_des_paq_comp_plataforma'!A2:A18,integrantes_area!B12,'1_1_3_8_des_paq_comp_plataforma'!E2:E18, "C")</f>
        <v>0</v>
      </c>
      <c r="P14" s="43">
        <f>COUNTIFS('1_1_3_8_des_paq_comp_plataforma'!A2:A18,integrantes_area!B13,'1_1_3_8_des_paq_comp_plataforma'!E2:E18, "I")</f>
        <v>0</v>
      </c>
      <c r="Q14" s="43">
        <f>COUNTIFS('1_1_3_8_des_paq_comp_plataforma'!A2:A18,integrantes_area!B13,'1_1_3_8_des_paq_comp_plataforma'!E2:E18, "C")</f>
        <v>0</v>
      </c>
      <c r="R14" s="43">
        <f>COUNTIFS('1_1_3_8_des_paq_comp_plataforma'!A2:A18,integrantes_area!B14,'1_1_3_8_des_paq_comp_plataforma'!E2:E18, "I")</f>
        <v>0</v>
      </c>
      <c r="S14" s="43">
        <f>COUNTIFS('1_1_3_8_des_paq_comp_plataforma'!A2:A18,integrantes_area!B14,'1_1_3_8_des_paq_comp_plataforma'!E2:E18, "C")</f>
        <v>0</v>
      </c>
      <c r="T14" s="43">
        <f>COUNTIFS('1_1_3_8_des_paq_comp_plataforma'!A2:A18,integrantes_area!B15,'1_1_3_8_des_paq_comp_plataforma'!E2:E18, "I")</f>
        <v>0</v>
      </c>
      <c r="U14" s="43">
        <f>COUNTIFS('1_1_3_8_des_paq_comp_plataforma'!A2:A18,integrantes_area!B15,'1_1_3_8_des_paq_comp_plataforma'!E2:E18, "C")</f>
        <v>0</v>
      </c>
      <c r="V14" s="43">
        <f>COUNTIFS('1_1_3_8_des_paq_comp_plataforma'!A2:A18,integrantes_area!B16,'1_1_3_8_des_paq_comp_plataforma'!E2:E18, "I")</f>
        <v>0</v>
      </c>
      <c r="W14" s="43">
        <f>COUNTIFS('1_1_3_8_des_paq_comp_plataforma'!A2:A18,integrantes_area!B16,'1_1_3_8_des_paq_comp_plataforma'!E2:E18, "C")</f>
        <v>0</v>
      </c>
      <c r="X14" s="43">
        <f>COUNTIFS('1_1_3_8_des_paq_comp_plataforma'!A2:A18,integrantes_area!B17,'1_1_3_8_des_paq_comp_plataforma'!E2:E18, "I")</f>
        <v>0</v>
      </c>
      <c r="Y14" s="43">
        <f>COUNTIFS('1_1_3_8_des_paq_comp_plataforma'!A2:A18,integrantes_area!B17,'1_1_3_8_des_paq_comp_plataforma'!E2:E18, "C")</f>
        <v>0</v>
      </c>
      <c r="Z14" s="43">
        <f>COUNTIFS('1_1_3_8_des_paq_comp_plataforma'!A2:A18,integrantes_area!B18,'1_1_3_8_des_paq_comp_plataforma'!E2:E18, "I")</f>
        <v>0</v>
      </c>
      <c r="AA14" s="43">
        <f>COUNTIFS('1_1_3_8_des_paq_comp_plataforma'!A2:A18,integrantes_area!B18,'1_1_3_8_des_paq_comp_plataforma'!E2:E18, "C")</f>
        <v>0</v>
      </c>
      <c r="AB14" s="43">
        <f>COUNTIFS('1_1_3_8_des_paq_comp_plataforma'!A2:A18,integrantes_area!B19,'1_1_3_8_des_paq_comp_plataforma'!E2:E18, "I")</f>
        <v>0</v>
      </c>
      <c r="AC14" s="43">
        <f>COUNTIFS('1_1_3_8_des_paq_comp_plataforma'!A2:A18,integrantes_area!B19,'1_1_3_8_des_paq_comp_plataforma'!E2:E18, "C")</f>
        <v>0</v>
      </c>
      <c r="AD14" s="43">
        <f>COUNTIFS('1_1_3_8_des_paq_comp_plataforma'!A2:A18,integrantes_area!B20,'1_1_3_8_des_paq_comp_plataforma'!E2:E18, "I")</f>
        <v>0</v>
      </c>
      <c r="AE14" s="43">
        <f>COUNTIFS('1_1_3_8_des_paq_comp_plataforma'!A2:A18,integrantes_area!B20,'1_1_3_8_des_paq_comp_plataforma'!E2:E18, "C")</f>
        <v>0</v>
      </c>
      <c r="AF14" s="43">
        <f>COUNTIFS('1_1_3_8_des_paq_comp_plataforma'!A2:A18,integrantes_area!B21,'1_1_3_8_des_paq_comp_plataforma'!E2:E18, "I")</f>
        <v>0</v>
      </c>
      <c r="AG14" s="43">
        <f>COUNTIFS('1_1_3_8_des_paq_comp_plataforma'!A2:A18,integrantes_area!B21,'1_1_3_8_des_paq_comp_plataforma'!E2:E18, "C")</f>
        <v>0</v>
      </c>
      <c r="AH14" s="43">
        <f>COUNTIFS('1_1_3_8_des_paq_comp_plataforma'!A2:A18,integrantes_area!B22,'1_1_3_8_des_paq_comp_plataforma'!E2:E18, "I")</f>
        <v>0</v>
      </c>
      <c r="AI14" s="43">
        <f>COUNTIFS('1_1_3_8_des_paq_comp_plataforma'!A2:A18,integrantes_area!B22,'1_1_3_8_des_paq_comp_plataforma'!E2:E18, "C")</f>
        <v>0</v>
      </c>
      <c r="AJ14" s="43">
        <f>COUNTIFS('1_1_3_8_des_paq_comp_plataforma'!A2:A18,integrantes_area!B23,'1_1_3_8_des_paq_comp_plataforma'!E2:E18, "I")</f>
        <v>0</v>
      </c>
      <c r="AK14" s="43">
        <f>COUNTIFS('1_1_3_8_des_paq_comp_plataforma'!A2:A18,integrantes_area!B23,'1_1_3_8_des_paq_comp_plataforma'!E2:E18, "C")</f>
        <v>0</v>
      </c>
      <c r="AL14" s="22">
        <f t="shared" si="0"/>
        <v>0</v>
      </c>
    </row>
    <row r="15" spans="2:38" x14ac:dyDescent="0.25">
      <c r="B15" s="23" t="s">
        <v>162</v>
      </c>
      <c r="C15" s="35" t="s">
        <v>115</v>
      </c>
      <c r="D15" s="43">
        <f>COUNTIFS('1_1_3_9_trad_public_de_libros'!A2:A18,integrantes_area!B7,'1_1_3_9_trad_public_de_libros'!E2:E18, "I")</f>
        <v>0</v>
      </c>
      <c r="E15" s="43">
        <f>COUNTIFS('1_1_3_9_trad_public_de_libros'!A2:A18,integrantes_area!B7,'1_1_3_9_trad_public_de_libros'!E2:E18, "C")</f>
        <v>0</v>
      </c>
      <c r="F15" s="43">
        <f>COUNTIFS('1_1_3_9_trad_public_de_libros'!A2:A18,integrantes_area!B8,'1_1_3_9_trad_public_de_libros'!E2:E18, "I")</f>
        <v>0</v>
      </c>
      <c r="G15" s="43">
        <f>COUNTIFS('1_1_3_9_trad_public_de_libros'!A2:A18,integrantes_area!B8,'1_1_3_9_trad_public_de_libros'!E2:E18, "C")</f>
        <v>0</v>
      </c>
      <c r="H15" s="43">
        <f>COUNTIFS('1_1_3_9_trad_public_de_libros'!A2:A18,integrantes_area!B9,'1_1_3_9_trad_public_de_libros'!E2:E18, "I")</f>
        <v>0</v>
      </c>
      <c r="I15" s="43">
        <f>COUNTIFS('1_1_3_9_trad_public_de_libros'!A2:A18,integrantes_area!B9,'1_1_3_9_trad_public_de_libros'!E2:E18, "C")</f>
        <v>0</v>
      </c>
      <c r="J15" s="43">
        <f>COUNTIFS('1_1_3_9_trad_public_de_libros'!A2:A18,integrantes_area!B10,'1_1_3_9_trad_public_de_libros'!E2:E18, "I")</f>
        <v>0</v>
      </c>
      <c r="K15" s="43">
        <f>COUNTIFS('1_1_3_9_trad_public_de_libros'!A2:A18,integrantes_area!B10,'1_1_3_9_trad_public_de_libros'!E2:E18, "C")</f>
        <v>0</v>
      </c>
      <c r="L15" s="43">
        <f>COUNTIFS('1_1_3_9_trad_public_de_libros'!A2:A18,integrantes_area!B11,'1_1_3_9_trad_public_de_libros'!E2:E18, "I")</f>
        <v>0</v>
      </c>
      <c r="M15" s="43">
        <f>COUNTIFS('1_1_3_9_trad_public_de_libros'!A2:A18,integrantes_area!B11,'1_1_3_9_trad_public_de_libros'!E2:E18, "C")</f>
        <v>0</v>
      </c>
      <c r="N15" s="43">
        <f>COUNTIFS('1_1_3_9_trad_public_de_libros'!A2:A18,integrantes_area!B12,'1_1_3_9_trad_public_de_libros'!E2:E18, "I")</f>
        <v>0</v>
      </c>
      <c r="O15" s="43">
        <f>COUNTIFS('1_1_3_9_trad_public_de_libros'!A2:A18,integrantes_area!B12,'1_1_3_9_trad_public_de_libros'!E2:E18, "C")</f>
        <v>0</v>
      </c>
      <c r="P15" s="43">
        <f>COUNTIFS('1_1_3_9_trad_public_de_libros'!A2:A18,integrantes_area!B13,'1_1_3_9_trad_public_de_libros'!E2:E18, "I")</f>
        <v>0</v>
      </c>
      <c r="Q15" s="43">
        <f>COUNTIFS('1_1_3_9_trad_public_de_libros'!A2:A18,integrantes_area!B13,'1_1_3_9_trad_public_de_libros'!E2:E18, "C")</f>
        <v>0</v>
      </c>
      <c r="R15" s="43">
        <f>COUNTIFS('1_1_3_9_trad_public_de_libros'!A2:A18,integrantes_area!B14,'1_1_3_9_trad_public_de_libros'!E2:E18, "I")</f>
        <v>0</v>
      </c>
      <c r="S15" s="43">
        <f>COUNTIFS('1_1_3_9_trad_public_de_libros'!A2:A18,integrantes_area!B14,'1_1_3_9_trad_public_de_libros'!E2:E18, "C")</f>
        <v>0</v>
      </c>
      <c r="T15" s="43">
        <f>COUNTIFS('1_1_3_9_trad_public_de_libros'!A2:A18,integrantes_area!B15,'1_1_3_9_trad_public_de_libros'!E2:E18, "I")</f>
        <v>0</v>
      </c>
      <c r="U15" s="43">
        <f>COUNTIFS('1_1_3_9_trad_public_de_libros'!A2:A18,integrantes_area!B15,'1_1_3_9_trad_public_de_libros'!E2:E18, "C")</f>
        <v>0</v>
      </c>
      <c r="V15" s="43">
        <f>COUNTIFS('1_1_3_9_trad_public_de_libros'!A2:A18,integrantes_area!B16,'1_1_3_9_trad_public_de_libros'!E2:E18, "I")</f>
        <v>0</v>
      </c>
      <c r="W15" s="43">
        <f>COUNTIFS('1_1_3_9_trad_public_de_libros'!A2:A18,integrantes_area!B16,'1_1_3_9_trad_public_de_libros'!E2:E18, "C")</f>
        <v>0</v>
      </c>
      <c r="X15" s="43">
        <f>COUNTIFS('1_1_3_9_trad_public_de_libros'!A2:A18,integrantes_area!B17,'1_1_3_9_trad_public_de_libros'!E2:E18, "I")</f>
        <v>0</v>
      </c>
      <c r="Y15" s="43">
        <f>COUNTIFS('1_1_3_9_trad_public_de_libros'!A2:A18,integrantes_area!B17,'1_1_3_9_trad_public_de_libros'!E2:E18, "C")</f>
        <v>0</v>
      </c>
      <c r="Z15" s="43">
        <f>COUNTIFS('1_1_3_9_trad_public_de_libros'!A2:A18,integrantes_area!B18,'1_1_3_9_trad_public_de_libros'!E2:E18, "I")</f>
        <v>0</v>
      </c>
      <c r="AA15" s="43">
        <f>COUNTIFS('1_1_3_9_trad_public_de_libros'!A2:A18,integrantes_area!B18,'1_1_3_9_trad_public_de_libros'!E2:E18, "C")</f>
        <v>0</v>
      </c>
      <c r="AB15" s="43">
        <f>COUNTIFS('1_1_3_9_trad_public_de_libros'!A2:A18,integrantes_area!B19,'1_1_3_9_trad_public_de_libros'!E2:E18, "I")</f>
        <v>0</v>
      </c>
      <c r="AC15" s="43">
        <f>COUNTIFS('1_1_3_9_trad_public_de_libros'!A2:A18,integrantes_area!B19,'1_1_3_9_trad_public_de_libros'!E2:E18, "C")</f>
        <v>0</v>
      </c>
      <c r="AD15" s="43">
        <f>COUNTIFS('1_1_3_9_trad_public_de_libros'!A2:A18,integrantes_area!B20,'1_1_3_9_trad_public_de_libros'!E2:E18, "I")</f>
        <v>0</v>
      </c>
      <c r="AE15" s="43">
        <f>COUNTIFS('1_1_3_9_trad_public_de_libros'!A2:A18,integrantes_area!B20,'1_1_3_9_trad_public_de_libros'!E2:E18, "C")</f>
        <v>0</v>
      </c>
      <c r="AF15" s="43">
        <f>COUNTIFS('1_1_3_9_trad_public_de_libros'!A2:A18,integrantes_area!B21,'1_1_3_9_trad_public_de_libros'!E2:E18, "I")</f>
        <v>0</v>
      </c>
      <c r="AG15" s="43">
        <f>COUNTIFS('1_1_3_9_trad_public_de_libros'!A2:A18,integrantes_area!B21,'1_1_3_9_trad_public_de_libros'!E2:E18, "C")</f>
        <v>0</v>
      </c>
      <c r="AH15" s="43">
        <f>COUNTIFS('1_1_3_9_trad_public_de_libros'!A2:A18,integrantes_area!B22,'1_1_3_9_trad_public_de_libros'!E2:E18, "I")</f>
        <v>0</v>
      </c>
      <c r="AI15" s="43">
        <f>COUNTIFS('1_1_3_9_trad_public_de_libros'!A2:A18,integrantes_area!B22,'1_1_3_9_trad_public_de_libros'!E2:E18, "C")</f>
        <v>0</v>
      </c>
      <c r="AJ15" s="43">
        <f>COUNTIFS('1_1_3_9_trad_public_de_libros'!A2:A18,integrantes_area!B23,'1_1_3_9_trad_public_de_libros'!E2:E18, "I")</f>
        <v>0</v>
      </c>
      <c r="AK15" s="43">
        <f>COUNTIFS('1_1_3_9_trad_public_de_libros'!A2:A18,integrantes_area!B23,'1_1_3_9_trad_public_de_libros'!E2:E18, "C")</f>
        <v>0</v>
      </c>
      <c r="AL15" s="22">
        <f t="shared" si="0"/>
        <v>0</v>
      </c>
    </row>
    <row r="16" spans="2:38" x14ac:dyDescent="0.25">
      <c r="B16" s="23" t="s">
        <v>163</v>
      </c>
      <c r="C16" s="35" t="s">
        <v>116</v>
      </c>
      <c r="D16" s="43">
        <f>COUNTIFS('1_1_3_10_trad_public_articulo'!A2:A18,integrantes_area!B7,'1_1_3_10_trad_public_articulo'!E2:E18, "I")</f>
        <v>0</v>
      </c>
      <c r="E16" s="43">
        <f>COUNTIFS('1_1_3_10_trad_public_articulo'!A2:A18,integrantes_area!B7,'1_1_3_10_trad_public_articulo'!E2:E18, "C")</f>
        <v>0</v>
      </c>
      <c r="F16" s="43">
        <f>COUNTIFS('1_1_3_10_trad_public_articulo'!A2:A18,integrantes_area!B8,'1_1_3_10_trad_public_articulo'!E2:E18, "I")</f>
        <v>0</v>
      </c>
      <c r="G16" s="43">
        <f>COUNTIFS('1_1_3_10_trad_public_articulo'!A2:A18,integrantes_area!B8,'1_1_3_10_trad_public_articulo'!E2:E18, "C")</f>
        <v>0</v>
      </c>
      <c r="H16" s="43">
        <f>COUNTIFS('1_1_3_10_trad_public_articulo'!A2:A18,integrantes_area!B9,'1_1_3_10_trad_public_articulo'!E2:E18, "I")</f>
        <v>0</v>
      </c>
      <c r="I16" s="43">
        <f>COUNTIFS('1_1_3_10_trad_public_articulo'!A2:A18,integrantes_area!B9,'1_1_3_10_trad_public_articulo'!E2:E18, "C")</f>
        <v>0</v>
      </c>
      <c r="J16" s="43">
        <f>COUNTIFS('1_1_3_10_trad_public_articulo'!A2:A18,integrantes_area!B10,'1_1_3_10_trad_public_articulo'!E2:E18, "I")</f>
        <v>0</v>
      </c>
      <c r="K16" s="43">
        <f>COUNTIFS('1_1_3_10_trad_public_articulo'!A2:A18,integrantes_area!B10,'1_1_3_10_trad_public_articulo'!E2:E18, "C")</f>
        <v>0</v>
      </c>
      <c r="L16" s="43">
        <f>COUNTIFS('1_1_3_10_trad_public_articulo'!A2:A18,integrantes_area!B11,'1_1_3_10_trad_public_articulo'!E2:E18, "I")</f>
        <v>0</v>
      </c>
      <c r="M16" s="43">
        <f>COUNTIFS('1_1_3_10_trad_public_articulo'!A2:A18,integrantes_area!B11,'1_1_3_10_trad_public_articulo'!E2:E18, "C")</f>
        <v>0</v>
      </c>
      <c r="N16" s="43">
        <f>COUNTIFS('1_1_3_10_trad_public_articulo'!A2:A18,integrantes_area!B12,'1_1_3_10_trad_public_articulo'!E2:E18, "I")</f>
        <v>0</v>
      </c>
      <c r="O16" s="43">
        <f>COUNTIFS('1_1_3_10_trad_public_articulo'!A2:A18,integrantes_area!B12,'1_1_3_10_trad_public_articulo'!E2:E18, "C")</f>
        <v>0</v>
      </c>
      <c r="P16" s="43">
        <f>COUNTIFS('1_1_3_10_trad_public_articulo'!A2:A18,integrantes_area!B13,'1_1_3_10_trad_public_articulo'!E2:E18, "I")</f>
        <v>0</v>
      </c>
      <c r="Q16" s="43">
        <f>COUNTIFS('1_1_3_10_trad_public_articulo'!A2:A18,integrantes_area!B13,'1_1_3_10_trad_public_articulo'!E2:E18, "C")</f>
        <v>0</v>
      </c>
      <c r="R16" s="43">
        <f>COUNTIFS('1_1_3_10_trad_public_articulo'!A2:A18,integrantes_area!B14,'1_1_3_10_trad_public_articulo'!E2:E18, "I")</f>
        <v>0</v>
      </c>
      <c r="S16" s="43">
        <f>COUNTIFS('1_1_3_10_trad_public_articulo'!A2:A18,integrantes_area!B14,'1_1_3_10_trad_public_articulo'!E2:E18, "C")</f>
        <v>0</v>
      </c>
      <c r="T16" s="43">
        <f>COUNTIFS('1_1_3_10_trad_public_articulo'!A2:A18,integrantes_area!B15,'1_1_3_10_trad_public_articulo'!E2:E18, "I")</f>
        <v>0</v>
      </c>
      <c r="U16" s="43">
        <f>COUNTIFS('1_1_3_10_trad_public_articulo'!A2:A18,integrantes_area!B15,'1_1_3_10_trad_public_articulo'!E2:E18, "C")</f>
        <v>0</v>
      </c>
      <c r="V16" s="43">
        <f>COUNTIFS('1_1_3_10_trad_public_articulo'!A2:A18,integrantes_area!B16,'1_1_3_10_trad_public_articulo'!E2:E18, "I")</f>
        <v>0</v>
      </c>
      <c r="W16" s="43">
        <f>COUNTIFS('1_1_3_10_trad_public_articulo'!A2:A18,integrantes_area!B16,'1_1_3_10_trad_public_articulo'!E2:E18, "C")</f>
        <v>0</v>
      </c>
      <c r="X16" s="43">
        <f>COUNTIFS('1_1_3_10_trad_public_articulo'!A2:A18,integrantes_area!B17,'1_1_3_10_trad_public_articulo'!E2:E18, "I")</f>
        <v>0</v>
      </c>
      <c r="Y16" s="43">
        <f>COUNTIFS('1_1_3_10_trad_public_articulo'!A2:A18,integrantes_area!B17,'1_1_3_10_trad_public_articulo'!E2:E18, "C")</f>
        <v>0</v>
      </c>
      <c r="Z16" s="43">
        <f>COUNTIFS('1_1_3_10_trad_public_articulo'!A2:A18,integrantes_area!B18,'1_1_3_10_trad_public_articulo'!E2:E18, "I")</f>
        <v>0</v>
      </c>
      <c r="AA16" s="43">
        <f>COUNTIFS('1_1_3_10_trad_public_articulo'!A2:A18,integrantes_area!B18,'1_1_3_10_trad_public_articulo'!E2:E18, "C")</f>
        <v>0</v>
      </c>
      <c r="AB16" s="43">
        <f>COUNTIFS('1_1_3_10_trad_public_articulo'!A2:A18,integrantes_area!B19,'1_1_3_10_trad_public_articulo'!E2:E18, "I")</f>
        <v>0</v>
      </c>
      <c r="AC16" s="43">
        <f>COUNTIFS('1_1_3_10_trad_public_articulo'!A2:A18,integrantes_area!B19,'1_1_3_10_trad_public_articulo'!E2:E18, "C")</f>
        <v>0</v>
      </c>
      <c r="AD16" s="43">
        <f>COUNTIFS('1_1_3_10_trad_public_articulo'!A2:A18,integrantes_area!B20,'1_1_3_10_trad_public_articulo'!E2:E18, "I")</f>
        <v>0</v>
      </c>
      <c r="AE16" s="43">
        <f>COUNTIFS('1_1_3_10_trad_public_articulo'!A2:A18,integrantes_area!B20,'1_1_3_10_trad_public_articulo'!E2:E18, "C")</f>
        <v>0</v>
      </c>
      <c r="AF16" s="43">
        <f>COUNTIFS('1_1_3_10_trad_public_articulo'!A2:A18,integrantes_area!B21,'1_1_3_10_trad_public_articulo'!E2:E18, "I")</f>
        <v>0</v>
      </c>
      <c r="AG16" s="43">
        <f>COUNTIFS('1_1_3_10_trad_public_articulo'!A2:A18,integrantes_area!B21,'1_1_3_10_trad_public_articulo'!E2:E18, "C")</f>
        <v>0</v>
      </c>
      <c r="AH16" s="43">
        <f>COUNTIFS('1_1_3_10_trad_public_articulo'!A2:A18,integrantes_area!B22,'1_1_3_10_trad_public_articulo'!E2:E18, "I")</f>
        <v>0</v>
      </c>
      <c r="AI16" s="43">
        <f>COUNTIFS('1_1_3_10_trad_public_articulo'!A2:A18,integrantes_area!B22,'1_1_3_10_trad_public_articulo'!E2:E18, "C")</f>
        <v>0</v>
      </c>
      <c r="AJ16" s="43">
        <f>COUNTIFS('1_1_3_10_trad_public_articulo'!A2:A18,integrantes_area!B23,'1_1_3_10_trad_public_articulo'!E2:E18, "I")</f>
        <v>0</v>
      </c>
      <c r="AK16" s="43">
        <f>COUNTIFS('1_1_3_10_trad_public_articulo'!A2:A18,integrantes_area!B23,'1_1_3_10_trad_public_articulo'!E2:E18, "C")</f>
        <v>0</v>
      </c>
      <c r="AL16" s="22">
        <f t="shared" si="0"/>
        <v>0</v>
      </c>
    </row>
    <row r="17" spans="2:38" x14ac:dyDescent="0.25">
      <c r="B17" s="25" t="s">
        <v>164</v>
      </c>
      <c r="C17" s="35" t="s">
        <v>117</v>
      </c>
      <c r="D17" s="43">
        <f>COUNTIFS('1_1_3_11_trad_edit_documentales'!A2:A18,integrantes_area!B7,'1_1_3_11_trad_edit_documentales'!E2:E18, "I")</f>
        <v>0</v>
      </c>
      <c r="E17" s="43">
        <f>COUNTIFS('1_1_3_11_trad_edit_documentales'!A2:A18,integrantes_area!B7,'1_1_3_11_trad_edit_documentales'!E2:E18, "C")</f>
        <v>0</v>
      </c>
      <c r="F17" s="43">
        <f>COUNTIFS('1_1_3_11_trad_edit_documentales'!A2:A18,integrantes_area!B8,'1_1_3_11_trad_edit_documentales'!E2:E18, "I")</f>
        <v>0</v>
      </c>
      <c r="G17" s="43">
        <f>COUNTIFS('1_1_3_11_trad_edit_documentales'!A2:A18,integrantes_area!B8,'1_1_3_11_trad_edit_documentales'!E2:E18, "C")</f>
        <v>0</v>
      </c>
      <c r="H17" s="43">
        <f>COUNTIFS('1_1_3_11_trad_edit_documentales'!A2:A18,integrantes_area!B9,'1_1_3_11_trad_edit_documentales'!E2:E18, "I")</f>
        <v>0</v>
      </c>
      <c r="I17" s="43">
        <f>COUNTIFS('1_1_3_11_trad_edit_documentales'!A2:A18,integrantes_area!B9,'1_1_3_11_trad_edit_documentales'!E2:E18, "C")</f>
        <v>0</v>
      </c>
      <c r="J17" s="43">
        <f>COUNTIFS('1_1_3_11_trad_edit_documentales'!A2:A18,integrantes_area!B10,'1_1_3_11_trad_edit_documentales'!E2:E18, "I")</f>
        <v>0</v>
      </c>
      <c r="K17" s="43">
        <f>COUNTIFS('1_1_3_11_trad_edit_documentales'!A2:A18,integrantes_area!B10,'1_1_3_11_trad_edit_documentales'!E2:E18, "C")</f>
        <v>0</v>
      </c>
      <c r="L17" s="43">
        <f>COUNTIFS('1_1_3_11_trad_edit_documentales'!A2:A18,integrantes_area!B11,'1_1_3_11_trad_edit_documentales'!E2:E18, "I")</f>
        <v>0</v>
      </c>
      <c r="M17" s="43">
        <f>COUNTIFS('1_1_3_11_trad_edit_documentales'!A2:A18,integrantes_area!B11,'1_1_3_11_trad_edit_documentales'!E2:E18, "C")</f>
        <v>0</v>
      </c>
      <c r="N17" s="43">
        <f>COUNTIFS('1_1_3_11_trad_edit_documentales'!A2:A18,integrantes_area!B12,'1_1_3_11_trad_edit_documentales'!E2:E18, "I")</f>
        <v>0</v>
      </c>
      <c r="O17" s="43">
        <f>COUNTIFS('1_1_3_11_trad_edit_documentales'!A2:A18,integrantes_area!B12,'1_1_3_11_trad_edit_documentales'!E2:E18, "C")</f>
        <v>0</v>
      </c>
      <c r="P17" s="43">
        <f>COUNTIFS('1_1_3_11_trad_edit_documentales'!A2:A18,integrantes_area!B13,'1_1_3_11_trad_edit_documentales'!E2:E18, "I")</f>
        <v>0</v>
      </c>
      <c r="Q17" s="43">
        <f>COUNTIFS('1_1_3_11_trad_edit_documentales'!A2:A18,integrantes_area!B13,'1_1_3_11_trad_edit_documentales'!E2:E18, "C")</f>
        <v>0</v>
      </c>
      <c r="R17" s="43">
        <f>COUNTIFS('1_1_3_11_trad_edit_documentales'!A2:A18,integrantes_area!B14,'1_1_3_11_trad_edit_documentales'!E2:E18, "I")</f>
        <v>0</v>
      </c>
      <c r="S17" s="43">
        <f>COUNTIFS('1_1_3_11_trad_edit_documentales'!A2:A18,integrantes_area!B14,'1_1_3_11_trad_edit_documentales'!E2:E18, "C")</f>
        <v>0</v>
      </c>
      <c r="T17" s="43">
        <f>COUNTIFS('1_1_3_11_trad_edit_documentales'!A2:A18,integrantes_area!B15,'1_1_3_11_trad_edit_documentales'!E2:E18, "I")</f>
        <v>0</v>
      </c>
      <c r="U17" s="43">
        <f>COUNTIFS('1_1_3_11_trad_edit_documentales'!A2:A18,integrantes_area!B15,'1_1_3_11_trad_edit_documentales'!E2:E18, "C")</f>
        <v>0</v>
      </c>
      <c r="V17" s="43">
        <f>COUNTIFS('1_1_3_11_trad_edit_documentales'!A2:A18,integrantes_area!B16,'1_1_3_11_trad_edit_documentales'!E2:E18, "I")</f>
        <v>0</v>
      </c>
      <c r="W17" s="43">
        <f>COUNTIFS('1_1_3_11_trad_edit_documentales'!A2:A18,integrantes_area!B16,'1_1_3_11_trad_edit_documentales'!E2:E18, "C")</f>
        <v>0</v>
      </c>
      <c r="X17" s="43">
        <f>COUNTIFS('1_1_3_11_trad_edit_documentales'!A2:A18,integrantes_area!B17,'1_1_3_11_trad_edit_documentales'!E2:E18, "I")</f>
        <v>0</v>
      </c>
      <c r="Y17" s="43">
        <f>COUNTIFS('1_1_3_11_trad_edit_documentales'!A2:A18,integrantes_area!B17,'1_1_3_11_trad_edit_documentales'!E2:E18, "C")</f>
        <v>0</v>
      </c>
      <c r="Z17" s="43">
        <f>COUNTIFS('1_1_3_11_trad_edit_documentales'!A2:A18,integrantes_area!B18,'1_1_3_11_trad_edit_documentales'!E2:E18, "I")</f>
        <v>0</v>
      </c>
      <c r="AA17" s="43">
        <f>COUNTIFS('1_1_3_11_trad_edit_documentales'!A2:A18,integrantes_area!B18,'1_1_3_11_trad_edit_documentales'!E2:E18, "C")</f>
        <v>0</v>
      </c>
      <c r="AB17" s="43">
        <f>COUNTIFS('1_1_3_11_trad_edit_documentales'!A2:A18,integrantes_area!B19,'1_1_3_11_trad_edit_documentales'!E2:E18, "I")</f>
        <v>0</v>
      </c>
      <c r="AC17" s="43">
        <f>COUNTIFS('1_1_3_11_trad_edit_documentales'!A2:A18,integrantes_area!B19,'1_1_3_11_trad_edit_documentales'!E2:E18, "C")</f>
        <v>0</v>
      </c>
      <c r="AD17" s="43">
        <f>COUNTIFS('1_1_3_11_trad_edit_documentales'!A2:A18,integrantes_area!B20,'1_1_3_11_trad_edit_documentales'!E2:E18, "I")</f>
        <v>0</v>
      </c>
      <c r="AE17" s="43">
        <f>COUNTIFS('1_1_3_11_trad_edit_documentales'!A2:A18,integrantes_area!B20,'1_1_3_11_trad_edit_documentales'!E2:E18, "C")</f>
        <v>0</v>
      </c>
      <c r="AF17" s="43">
        <f>COUNTIFS('1_1_3_11_trad_edit_documentales'!A2:A18,integrantes_area!B21,'1_1_3_11_trad_edit_documentales'!E2:E18, "I")</f>
        <v>0</v>
      </c>
      <c r="AG17" s="43">
        <f>COUNTIFS('1_1_3_11_trad_edit_documentales'!A2:A18,integrantes_area!B21,'1_1_3_11_trad_edit_documentales'!E2:E18, "C")</f>
        <v>0</v>
      </c>
      <c r="AH17" s="43">
        <f>COUNTIFS('1_1_3_11_trad_edit_documentales'!A2:A18,integrantes_area!B22,'1_1_3_11_trad_edit_documentales'!E2:E18, "I")</f>
        <v>0</v>
      </c>
      <c r="AI17" s="43">
        <f>COUNTIFS('1_1_3_11_trad_edit_documentales'!A2:A18,integrantes_area!B22,'1_1_3_11_trad_edit_documentales'!E2:E18, "C")</f>
        <v>0</v>
      </c>
      <c r="AJ17" s="43">
        <f>COUNTIFS('1_1_3_11_trad_edit_documentales'!A2:A18,integrantes_area!B23,'1_1_3_11_trad_edit_documentales'!E2:E18, "I")</f>
        <v>0</v>
      </c>
      <c r="AK17" s="43">
        <f>COUNTIFS('1_1_3_11_trad_edit_documentales'!A2:A18,integrantes_area!B23,'1_1_3_11_trad_edit_documentales'!E2:E18, "C")</f>
        <v>0</v>
      </c>
      <c r="AL17" s="22">
        <f t="shared" si="0"/>
        <v>0</v>
      </c>
    </row>
    <row r="18" spans="2:38" x14ac:dyDescent="0.25">
      <c r="B18" s="25" t="s">
        <v>165</v>
      </c>
      <c r="C18" s="35" t="s">
        <v>118</v>
      </c>
      <c r="D18" s="24">
        <f>COUNTIFS('1_1_3_12_des_aula_virtual'!A2:A9,integrantes_area!B7,'1_1_3_12_des_aula_virtual'!E2:E9, "I")</f>
        <v>0</v>
      </c>
      <c r="E18" s="43">
        <f>COUNTIFS('1_1_3_12_des_aula_virtual'!A2:A9,integrantes_area!B7,'1_1_3_12_des_aula_virtual'!E2:E9, "C")</f>
        <v>0</v>
      </c>
      <c r="F18" s="43">
        <f>COUNTIFS('1_1_3_12_des_aula_virtual'!A2:A9,integrantes_area!B8,'1_1_3_12_des_aula_virtual'!E2:E9, "I")</f>
        <v>3</v>
      </c>
      <c r="G18" s="43">
        <f>COUNTIFS('1_1_3_12_des_aula_virtual'!A2:A9,integrantes_area!B8,'1_1_3_12_des_aula_virtual'!E2:E9, "C")</f>
        <v>0</v>
      </c>
      <c r="H18" s="43">
        <f>COUNTIFS('1_1_3_12_des_aula_virtual'!A2:A9,integrantes_area!B9,'1_1_3_12_des_aula_virtual'!E2:E9, "I")</f>
        <v>0</v>
      </c>
      <c r="I18" s="43">
        <f>COUNTIFS('1_1_3_12_des_aula_virtual'!A2:A9,integrantes_area!B9,'1_1_3_12_des_aula_virtual'!E2:E9, "C")</f>
        <v>0</v>
      </c>
      <c r="J18" s="43">
        <f>COUNTIFS('1_1_3_12_des_aula_virtual'!A2:A9,integrantes_area!B10,'1_1_3_12_des_aula_virtual'!E2:E9, "I")</f>
        <v>0</v>
      </c>
      <c r="K18" s="43">
        <f>COUNTIFS('1_1_3_12_des_aula_virtual'!A2:A9,integrantes_area!B10,'1_1_3_12_des_aula_virtual'!E2:E9, "C")</f>
        <v>0</v>
      </c>
      <c r="L18" s="43">
        <f>COUNTIFS('1_1_3_12_des_aula_virtual'!A2:A9,integrantes_area!B11,'1_1_3_12_des_aula_virtual'!E2:E9, "I")</f>
        <v>0</v>
      </c>
      <c r="M18" s="43">
        <f>COUNTIFS('1_1_3_12_des_aula_virtual'!A2:A9,integrantes_area!B11,'1_1_3_12_des_aula_virtual'!E2:E9, "C")</f>
        <v>0</v>
      </c>
      <c r="N18" s="43">
        <f>COUNTIFS('1_1_3_12_des_aula_virtual'!A2:A9,integrantes_area!B12,'1_1_3_12_des_aula_virtual'!E2:E9, "I")</f>
        <v>0</v>
      </c>
      <c r="O18" s="43">
        <f>COUNTIFS('1_1_3_12_des_aula_virtual'!A2:A9,integrantes_area!B12,'1_1_3_12_des_aula_virtual'!E2:E9, "C")</f>
        <v>0</v>
      </c>
      <c r="P18" s="43">
        <f>COUNTIFS('1_1_3_12_des_aula_virtual'!A2:A9,integrantes_area!B13,'1_1_3_12_des_aula_virtual'!E2:E9, "I")</f>
        <v>0</v>
      </c>
      <c r="Q18" s="43">
        <f>COUNTIFS('1_1_3_12_des_aula_virtual'!A2:A9,integrantes_area!B13,'1_1_3_12_des_aula_virtual'!E2:E9, "C")</f>
        <v>0</v>
      </c>
      <c r="R18" s="43">
        <f>COUNTIFS('1_1_3_12_des_aula_virtual'!A2:A9,integrantes_area!B14,'1_1_3_12_des_aula_virtual'!E2:E9, "I")</f>
        <v>0</v>
      </c>
      <c r="S18" s="43">
        <f>COUNTIFS('1_1_3_12_des_aula_virtual'!A2:A9,integrantes_area!B14,'1_1_3_12_des_aula_virtual'!E2:E9, "C")</f>
        <v>0</v>
      </c>
      <c r="T18" s="43">
        <f>COUNTIFS('1_1_3_12_des_aula_virtual'!A2:A9,integrantes_area!B15,'1_1_3_12_des_aula_virtual'!E2:E9, "I")</f>
        <v>0</v>
      </c>
      <c r="U18" s="43">
        <f>COUNTIFS('1_1_3_12_des_aula_virtual'!A2:A9,integrantes_area!B15,'1_1_3_12_des_aula_virtual'!E2:E9, "C")</f>
        <v>0</v>
      </c>
      <c r="V18" s="43">
        <f>COUNTIFS('1_1_3_12_des_aula_virtual'!A2:A9,integrantes_area!B16,'1_1_3_12_des_aula_virtual'!E2:E9, "I")</f>
        <v>0</v>
      </c>
      <c r="W18" s="43">
        <f>COUNTIFS('1_1_3_12_des_aula_virtual'!A2:A9,integrantes_area!B16,'1_1_3_12_des_aula_virtual'!E2:E9, "C")</f>
        <v>0</v>
      </c>
      <c r="X18" s="43">
        <f>COUNTIFS('1_1_3_12_des_aula_virtual'!A2:A9,integrantes_area!B17,'1_1_3_12_des_aula_virtual'!E2:E9, "I")</f>
        <v>0</v>
      </c>
      <c r="Y18" s="43">
        <f>COUNTIFS('1_1_3_12_des_aula_virtual'!A2:A9,integrantes_area!B17,'1_1_3_12_des_aula_virtual'!E2:E9, "C")</f>
        <v>0</v>
      </c>
      <c r="Z18" s="43">
        <f>COUNTIFS('1_1_3_12_des_aula_virtual'!A2:A9,integrantes_area!B18,'1_1_3_12_des_aula_virtual'!E2:E9, "I")</f>
        <v>0</v>
      </c>
      <c r="AA18" s="43">
        <f>COUNTIFS('1_1_3_12_des_aula_virtual'!A2:A9,integrantes_area!B18,'1_1_3_12_des_aula_virtual'!E2:E9, "C")</f>
        <v>0</v>
      </c>
      <c r="AB18" s="43">
        <f>COUNTIFS('1_1_3_12_des_aula_virtual'!A2:A9,integrantes_area!B19,'1_1_3_12_des_aula_virtual'!E2:E9, "I")</f>
        <v>0</v>
      </c>
      <c r="AC18" s="43">
        <f>COUNTIFS('1_1_3_12_des_aula_virtual'!A2:A9,integrantes_area!B19,'1_1_3_12_des_aula_virtual'!E2:E9, "C")</f>
        <v>0</v>
      </c>
      <c r="AD18" s="43">
        <f>COUNTIFS('1_1_3_12_des_aula_virtual'!A2:A9,integrantes_area!B20,'1_1_3_12_des_aula_virtual'!E2:E9, "I")</f>
        <v>0</v>
      </c>
      <c r="AE18" s="43">
        <f>COUNTIFS('1_1_3_12_des_aula_virtual'!A2:A9,integrantes_area!B20,'1_1_3_12_des_aula_virtual'!E2:E9, "C")</f>
        <v>0</v>
      </c>
      <c r="AF18" s="43">
        <f>COUNTIFS('1_1_3_12_des_aula_virtual'!A2:A9,integrantes_area!B21,'1_1_3_12_des_aula_virtual'!E2:E9, "I")</f>
        <v>0</v>
      </c>
      <c r="AG18" s="43">
        <f>COUNTIFS('1_1_3_12_des_aula_virtual'!A2:A9,integrantes_area!B21,'1_1_3_12_des_aula_virtual'!E2:E9, "C")</f>
        <v>0</v>
      </c>
      <c r="AH18" s="43">
        <f>COUNTIFS('1_1_3_12_des_aula_virtual'!A2:A9,integrantes_area!B22,'1_1_3_12_des_aula_virtual'!E2:E9, "I")</f>
        <v>0</v>
      </c>
      <c r="AI18" s="43">
        <f>COUNTIFS('1_1_3_12_des_aula_virtual'!A2:A9,integrantes_area!B22,'1_1_3_12_des_aula_virtual'!E2:E9, "C")</f>
        <v>0</v>
      </c>
      <c r="AJ18" s="43">
        <f>COUNTIFS('1_1_3_12_des_aula_virtual'!A2:A9,integrantes_area!B23,'1_1_3_12_des_aula_virtual'!E2:E9, "I")</f>
        <v>0</v>
      </c>
      <c r="AK18" s="43">
        <f>COUNTIFS('1_1_3_12_des_aula_virtual'!A2:A9,integrantes_area!B23,'1_1_3_12_des_aula_virtual'!E2:E9, "C")</f>
        <v>0</v>
      </c>
      <c r="AL18" s="22">
        <f t="shared" si="0"/>
        <v>3</v>
      </c>
    </row>
    <row r="19" spans="2:38" x14ac:dyDescent="0.25">
      <c r="B19" s="25" t="s">
        <v>166</v>
      </c>
      <c r="C19" s="35" t="s">
        <v>119</v>
      </c>
      <c r="D19" s="24">
        <f>COUNTIFS('1_2_1_1_reporte_invest_tecnico'!A2:A11,integrantes_area!B7,'1_2_1_1_reporte_invest_tecnico'!E2:E11, "I")</f>
        <v>1</v>
      </c>
      <c r="E19" s="43">
        <f>COUNTIFS('1_2_1_1_reporte_invest_tecnico'!A2:A11,integrantes_area!B7,'1_2_1_1_reporte_invest_tecnico'!E2:E11, "C")</f>
        <v>0</v>
      </c>
      <c r="F19" s="43">
        <f>COUNTIFS('1_2_1_1_reporte_invest_tecnico'!A2:A11,integrantes_area!B8,'1_2_1_1_reporte_invest_tecnico'!E2:E11, "I")</f>
        <v>0</v>
      </c>
      <c r="G19" s="43">
        <f>COUNTIFS('1_2_1_1_reporte_invest_tecnico'!A2:A11,integrantes_area!B8,'1_2_1_1_reporte_invest_tecnico'!E2:E11, "C")</f>
        <v>2</v>
      </c>
      <c r="H19" s="43">
        <f>COUNTIFS('1_2_1_1_reporte_invest_tecnico'!A2:A11,integrantes_area!B9,'1_2_1_1_reporte_invest_tecnico'!E2:E11, "I")</f>
        <v>0</v>
      </c>
      <c r="I19" s="43">
        <f>COUNTIFS('1_2_1_1_reporte_invest_tecnico'!A2:A11,integrantes_area!B9,'1_2_1_1_reporte_invest_tecnico'!E2:E11, "C")</f>
        <v>0</v>
      </c>
      <c r="J19" s="43">
        <f>COUNTIFS('1_2_1_1_reporte_invest_tecnico'!A2:A11,integrantes_area!B10,'1_2_1_1_reporte_invest_tecnico'!E2:E11, "I")</f>
        <v>0</v>
      </c>
      <c r="K19" s="43">
        <f>COUNTIFS('1_2_1_1_reporte_invest_tecnico'!A2:A11,integrantes_area!B10,'1_2_1_1_reporte_invest_tecnico'!E2:E11, "C")</f>
        <v>0</v>
      </c>
      <c r="L19" s="43">
        <f>COUNTIFS('1_2_1_1_reporte_invest_tecnico'!A2:A11,integrantes_area!B11,'1_2_1_1_reporte_invest_tecnico'!E2:E11, "I")</f>
        <v>0</v>
      </c>
      <c r="M19" s="43">
        <f>COUNTIFS('1_2_1_1_reporte_invest_tecnico'!A2:A11,integrantes_area!B11,'1_2_1_1_reporte_invest_tecnico'!E2:E11, "C")</f>
        <v>1</v>
      </c>
      <c r="N19" s="43">
        <f>COUNTIFS('1_2_1_1_reporte_invest_tecnico'!A2:A11,integrantes_area!B12,'1_2_1_1_reporte_invest_tecnico'!E2:E11, "I")</f>
        <v>1</v>
      </c>
      <c r="O19" s="43">
        <f>COUNTIFS('1_2_1_1_reporte_invest_tecnico'!A2:A11,integrantes_area!B12,'1_2_1_1_reporte_invest_tecnico'!E2:E11, "C")</f>
        <v>0</v>
      </c>
      <c r="P19" s="43">
        <f>COUNTIFS('1_2_1_1_reporte_invest_tecnico'!A2:A11,integrantes_area!B13,'1_2_1_1_reporte_invest_tecnico'!E2:E11, "I")</f>
        <v>1</v>
      </c>
      <c r="Q19" s="43">
        <f>COUNTIFS('1_2_1_1_reporte_invest_tecnico'!A2:A11,integrantes_area!B13,'1_2_1_1_reporte_invest_tecnico'!E2:E11, "C")</f>
        <v>0</v>
      </c>
      <c r="R19" s="43">
        <f>COUNTIFS('1_2_1_1_reporte_invest_tecnico'!A2:A11,integrantes_area!B14,'1_2_1_1_reporte_invest_tecnico'!E2:E11, "I")</f>
        <v>0</v>
      </c>
      <c r="S19" s="43">
        <f>COUNTIFS('1_2_1_1_reporte_invest_tecnico'!A2:A11,integrantes_area!B14,'1_2_1_1_reporte_invest_tecnico'!E2:E11, "C")</f>
        <v>0</v>
      </c>
      <c r="T19" s="43">
        <f>COUNTIFS('1_2_1_1_reporte_invest_tecnico'!A2:A11,integrantes_area!B15,'1_2_1_1_reporte_invest_tecnico'!E2:E11, "I")</f>
        <v>0</v>
      </c>
      <c r="U19" s="43">
        <f>COUNTIFS('1_2_1_1_reporte_invest_tecnico'!A2:A11,integrantes_area!B15,'1_2_1_1_reporte_invest_tecnico'!E2:E11, "C")</f>
        <v>0</v>
      </c>
      <c r="V19" s="43">
        <f>COUNTIFS('1_2_1_1_reporte_invest_tecnico'!A2:A11,integrantes_area!B16,'1_2_1_1_reporte_invest_tecnico'!E2:E11, "I")</f>
        <v>0</v>
      </c>
      <c r="W19" s="43">
        <f>COUNTIFS('1_2_1_1_reporte_invest_tecnico'!A2:A11,integrantes_area!B16,'1_2_1_1_reporte_invest_tecnico'!E2:E11, "C")</f>
        <v>0</v>
      </c>
      <c r="X19" s="43">
        <f>COUNTIFS('1_2_1_1_reporte_invest_tecnico'!A2:A11,integrantes_area!B17,'1_2_1_1_reporte_invest_tecnico'!E2:E11, "I")</f>
        <v>0</v>
      </c>
      <c r="Y19" s="43">
        <f>COUNTIFS('1_2_1_1_reporte_invest_tecnico'!A2:A11,integrantes_area!B17,'1_2_1_1_reporte_invest_tecnico'!E2:E11, "C")</f>
        <v>0</v>
      </c>
      <c r="Z19" s="43">
        <f>COUNTIFS('1_2_1_1_reporte_invest_tecnico'!A2:A11,integrantes_area!B18,'1_2_1_1_reporte_invest_tecnico'!E2:E11, "I")</f>
        <v>0</v>
      </c>
      <c r="AA19" s="43">
        <f>COUNTIFS('1_2_1_1_reporte_invest_tecnico'!A2:A11,integrantes_area!B18,'1_2_1_1_reporte_invest_tecnico'!E2:E11, "C")</f>
        <v>0</v>
      </c>
      <c r="AB19" s="43">
        <f>COUNTIFS('1_2_1_1_reporte_invest_tecnico'!A2:A11,integrantes_area!B19,'1_2_1_1_reporte_invest_tecnico'!E2:E11, "I")</f>
        <v>1</v>
      </c>
      <c r="AC19" s="43">
        <f>COUNTIFS('1_2_1_1_reporte_invest_tecnico'!A2:A11,integrantes_area!B19,'1_2_1_1_reporte_invest_tecnico'!E2:E11, "C")</f>
        <v>0</v>
      </c>
      <c r="AD19" s="43">
        <f>COUNTIFS('1_2_1_1_reporte_invest_tecnico'!A2:A11,integrantes_area!B20,'1_2_1_1_reporte_invest_tecnico'!E2:E11, "I")</f>
        <v>0</v>
      </c>
      <c r="AE19" s="43">
        <f>COUNTIFS('1_2_1_1_reporte_invest_tecnico'!A2:A11,integrantes_area!B20,'1_2_1_1_reporte_invest_tecnico'!E2:E11, "C")</f>
        <v>0</v>
      </c>
      <c r="AF19" s="43">
        <f>COUNTIFS('1_2_1_1_reporte_invest_tecnico'!A2:A11,integrantes_area!B21,'1_2_1_1_reporte_invest_tecnico'!E2:E11, "I")</f>
        <v>0</v>
      </c>
      <c r="AG19" s="43">
        <f>COUNTIFS('1_2_1_1_reporte_invest_tecnico'!A2:A11,integrantes_area!B21,'1_2_1_1_reporte_invest_tecnico'!E2:E11, "C")</f>
        <v>0</v>
      </c>
      <c r="AH19" s="43">
        <f>COUNTIFS('1_2_1_1_reporte_invest_tecnico'!A2:A11,integrantes_area!B22,'1_2_1_1_reporte_invest_tecnico'!E2:E11, "I")</f>
        <v>0</v>
      </c>
      <c r="AI19" s="43">
        <f>COUNTIFS('1_2_1_1_reporte_invest_tecnico'!A2:A11,integrantes_area!B22,'1_2_1_1_reporte_invest_tecnico'!E2:E11, "C")</f>
        <v>0</v>
      </c>
      <c r="AJ19" s="43">
        <f>COUNTIFS('1_2_1_1_reporte_invest_tecnico'!A2:A11,integrantes_area!B23,'1_2_1_1_reporte_invest_tecnico'!E2:E11, "I")</f>
        <v>0</v>
      </c>
      <c r="AK19" s="43">
        <f>COUNTIFS('1_2_1_1_reporte_invest_tecnico'!A2:A11,integrantes_area!B23,'1_2_1_1_reporte_invest_tecnico'!E2:E11, "C")</f>
        <v>0</v>
      </c>
      <c r="AL19" s="22">
        <f t="shared" si="0"/>
        <v>7</v>
      </c>
    </row>
    <row r="20" spans="2:38" x14ac:dyDescent="0.25">
      <c r="B20" s="25" t="s">
        <v>167</v>
      </c>
      <c r="C20" s="35" t="s">
        <v>120</v>
      </c>
      <c r="D20" s="43">
        <f>COUNTIFS('1_2_1_2_memorias_congreso_exten'!A2:A18,integrantes_area!B7,'1_2_1_2_memorias_congreso_exten'!E2:E18, "I")</f>
        <v>0</v>
      </c>
      <c r="E20" s="43">
        <f>COUNTIFS('1_2_1_2_memorias_congreso_exten'!A2:A18,integrantes_area!B7,'1_2_1_2_memorias_congreso_exten'!E2:E18, "C")</f>
        <v>0</v>
      </c>
      <c r="F20" s="43">
        <f>COUNTIFS('1_2_1_2_memorias_congreso_exten'!A2:A18,integrantes_area!B8,'1_2_1_2_memorias_congreso_exten'!E2:E18, "I")</f>
        <v>0</v>
      </c>
      <c r="G20" s="43">
        <f>COUNTIFS('1_2_1_2_memorias_congreso_exten'!A2:A18,integrantes_area!B8,'1_2_1_2_memorias_congreso_exten'!E2:E18, "C")</f>
        <v>0</v>
      </c>
      <c r="H20" s="43">
        <f>COUNTIFS('1_2_1_2_memorias_congreso_exten'!A2:A18,integrantes_area!B9,'1_2_1_2_memorias_congreso_exten'!E2:E18, "I")</f>
        <v>0</v>
      </c>
      <c r="I20" s="43">
        <f>COUNTIFS('1_2_1_2_memorias_congreso_exten'!A2:A18,integrantes_area!B9,'1_2_1_2_memorias_congreso_exten'!E2:E18, "C")</f>
        <v>0</v>
      </c>
      <c r="J20" s="43">
        <f>COUNTIFS('1_2_1_2_memorias_congreso_exten'!A2:A18,integrantes_area!B10,'1_2_1_2_memorias_congreso_exten'!E2:E18, "I")</f>
        <v>0</v>
      </c>
      <c r="K20" s="43">
        <f>COUNTIFS('1_2_1_2_memorias_congreso_exten'!A2:A18,integrantes_area!B10,'1_2_1_2_memorias_congreso_exten'!E2:E18, "C")</f>
        <v>0</v>
      </c>
      <c r="L20" s="43">
        <f>COUNTIFS('1_2_1_2_memorias_congreso_exten'!A2:A18,integrantes_area!B11,'1_2_1_2_memorias_congreso_exten'!E2:E18, "I")</f>
        <v>0</v>
      </c>
      <c r="M20" s="43">
        <f>COUNTIFS('1_2_1_2_memorias_congreso_exten'!A2:A18,integrantes_area!B11,'1_2_1_2_memorias_congreso_exten'!E2:E18, "C")</f>
        <v>0</v>
      </c>
      <c r="N20" s="43">
        <f>COUNTIFS('1_2_1_2_memorias_congreso_exten'!A2:A18,integrantes_area!B12,'1_2_1_2_memorias_congreso_exten'!E2:E18, "I")</f>
        <v>0</v>
      </c>
      <c r="O20" s="43">
        <f>COUNTIFS('1_2_1_2_memorias_congreso_exten'!A2:A18,integrantes_area!B12,'1_2_1_2_memorias_congreso_exten'!E2:E18, "C")</f>
        <v>0</v>
      </c>
      <c r="P20" s="43">
        <f>COUNTIFS('1_2_1_2_memorias_congreso_exten'!A2:A18,integrantes_area!B13,'1_2_1_2_memorias_congreso_exten'!E2:E18, "I")</f>
        <v>0</v>
      </c>
      <c r="Q20" s="43">
        <f>COUNTIFS('1_2_1_2_memorias_congreso_exten'!A2:A18,integrantes_area!B13,'1_2_1_2_memorias_congreso_exten'!E2:E18, "C")</f>
        <v>0</v>
      </c>
      <c r="R20" s="43">
        <f>COUNTIFS('1_2_1_2_memorias_congreso_exten'!A2:A18,integrantes_area!B14,'1_2_1_2_memorias_congreso_exten'!E2:E18, "I")</f>
        <v>0</v>
      </c>
      <c r="S20" s="43">
        <f>COUNTIFS('1_2_1_2_memorias_congreso_exten'!A2:A18,integrantes_area!B14,'1_2_1_2_memorias_congreso_exten'!E2:E18, "C")</f>
        <v>0</v>
      </c>
      <c r="T20" s="43">
        <f>COUNTIFS('1_2_1_2_memorias_congreso_exten'!A2:A18,integrantes_area!B15,'1_2_1_2_memorias_congreso_exten'!E2:E18, "I")</f>
        <v>0</v>
      </c>
      <c r="U20" s="43">
        <f>COUNTIFS('1_2_1_2_memorias_congreso_exten'!A2:A18,integrantes_area!B15,'1_2_1_2_memorias_congreso_exten'!E2:E18, "C")</f>
        <v>0</v>
      </c>
      <c r="V20" s="43">
        <f>COUNTIFS('1_2_1_2_memorias_congreso_exten'!A2:A18,integrantes_area!B16,'1_2_1_2_memorias_congreso_exten'!E2:E18, "I")</f>
        <v>0</v>
      </c>
      <c r="W20" s="43">
        <f>COUNTIFS('1_2_1_2_memorias_congreso_exten'!A2:A18,integrantes_area!B16,'1_2_1_2_memorias_congreso_exten'!E2:E18, "C")</f>
        <v>0</v>
      </c>
      <c r="X20" s="43">
        <f>COUNTIFS('1_2_1_2_memorias_congreso_exten'!A2:A18,integrantes_area!B17,'1_2_1_2_memorias_congreso_exten'!E2:E18, "I")</f>
        <v>0</v>
      </c>
      <c r="Y20" s="43">
        <f>COUNTIFS('1_2_1_2_memorias_congreso_exten'!A2:A18,integrantes_area!B17,'1_2_1_2_memorias_congreso_exten'!E2:E18, "C")</f>
        <v>0</v>
      </c>
      <c r="Z20" s="43">
        <f>COUNTIFS('1_2_1_2_memorias_congreso_exten'!A2:A18,integrantes_area!B18,'1_2_1_2_memorias_congreso_exten'!E2:E18, "I")</f>
        <v>0</v>
      </c>
      <c r="AA20" s="43">
        <f>COUNTIFS('1_2_1_2_memorias_congreso_exten'!A2:A18,integrantes_area!B18,'1_2_1_2_memorias_congreso_exten'!E2:E18, "C")</f>
        <v>0</v>
      </c>
      <c r="AB20" s="43">
        <f>COUNTIFS('1_2_1_2_memorias_congreso_exten'!A2:A18,integrantes_area!B19,'1_2_1_2_memorias_congreso_exten'!E2:E18, "I")</f>
        <v>0</v>
      </c>
      <c r="AC20" s="43">
        <f>COUNTIFS('1_2_1_2_memorias_congreso_exten'!A2:A18,integrantes_area!B19,'1_2_1_2_memorias_congreso_exten'!E2:E18, "C")</f>
        <v>0</v>
      </c>
      <c r="AD20" s="43">
        <f>COUNTIFS('1_2_1_2_memorias_congreso_exten'!A2:A18,integrantes_area!B20,'1_2_1_2_memorias_congreso_exten'!E2:E18, "I")</f>
        <v>0</v>
      </c>
      <c r="AE20" s="43">
        <f>COUNTIFS('1_2_1_2_memorias_congreso_exten'!A2:A18,integrantes_area!B20,'1_2_1_2_memorias_congreso_exten'!E2:E18, "C")</f>
        <v>0</v>
      </c>
      <c r="AF20" s="43">
        <f>COUNTIFS('1_2_1_2_memorias_congreso_exten'!A2:A18,integrantes_area!B21,'1_2_1_2_memorias_congreso_exten'!E2:E18, "I")</f>
        <v>0</v>
      </c>
      <c r="AG20" s="43">
        <f>COUNTIFS('1_2_1_2_memorias_congreso_exten'!A2:A18,integrantes_area!B21,'1_2_1_2_memorias_congreso_exten'!E2:E18, "C")</f>
        <v>0</v>
      </c>
      <c r="AH20" s="43">
        <f>COUNTIFS('1_2_1_2_memorias_congreso_exten'!A2:A18,integrantes_area!B22,'1_2_1_2_memorias_congreso_exten'!E2:E18, "I")</f>
        <v>0</v>
      </c>
      <c r="AI20" s="43">
        <f>COUNTIFS('1_2_1_2_memorias_congreso_exten'!A2:A18,integrantes_area!B22,'1_2_1_2_memorias_congreso_exten'!E2:E18, "C")</f>
        <v>0</v>
      </c>
      <c r="AJ20" s="43">
        <f>COUNTIFS('1_2_1_2_memorias_congreso_exten'!A2:A18,integrantes_area!B23,'1_2_1_2_memorias_congreso_exten'!E2:E18, "I")</f>
        <v>0</v>
      </c>
      <c r="AK20" s="43">
        <f>COUNTIFS('1_2_1_2_memorias_congreso_exten'!A2:A18,integrantes_area!B23,'1_2_1_2_memorias_congreso_exten'!E2:E18, "C")</f>
        <v>0</v>
      </c>
      <c r="AL20" s="22">
        <f t="shared" si="0"/>
        <v>0</v>
      </c>
    </row>
    <row r="21" spans="2:38" x14ac:dyDescent="0.25">
      <c r="B21" s="25" t="s">
        <v>168</v>
      </c>
      <c r="C21" s="35" t="s">
        <v>121</v>
      </c>
      <c r="D21" s="93">
        <f>COUNTIFS('1_2_1_3_art_especializado_inves'!A2:A23,integrantes_area!B7,'1_2_1_3_art_especializado_inves'!E2:E23, "I")</f>
        <v>1</v>
      </c>
      <c r="E21" s="43">
        <f>COUNTIFS('1_2_1_3_art_especializado_inves'!A2:A23,integrantes_area!B7,'1_2_1_3_art_especializado_inves'!E2:E23, "C")</f>
        <v>0</v>
      </c>
      <c r="F21" s="43">
        <f>COUNTIFS('1_2_1_3_art_especializado_inves'!A2:A23,integrantes_area!B8,'1_2_1_3_art_especializado_inves'!E2:E23, "I")</f>
        <v>1</v>
      </c>
      <c r="G21" s="43">
        <f>COUNTIFS('1_2_1_3_art_especializado_inves'!A2:A23,integrantes_area!B8,'1_2_1_3_art_especializado_inves'!E2:E23, "C")</f>
        <v>0</v>
      </c>
      <c r="H21" s="43">
        <f>COUNTIFS('1_2_1_3_art_especializado_inves'!A2:A23,integrantes_area!B9,'1_2_1_3_art_especializado_inves'!E2:E23, "I")</f>
        <v>6</v>
      </c>
      <c r="I21" s="43">
        <f>COUNTIFS('1_2_1_3_art_especializado_inves'!A2:A23,integrantes_area!B9,'1_2_1_3_art_especializado_inves'!E2:E23, "C")</f>
        <v>0</v>
      </c>
      <c r="J21" s="43">
        <f>COUNTIFS('1_2_1_3_art_especializado_inves'!A2:A23,integrantes_area!B10,'1_2_1_3_art_especializado_inves'!E2:E23, "I")</f>
        <v>0</v>
      </c>
      <c r="K21" s="43">
        <f>COUNTIFS('1_2_1_3_art_especializado_inves'!A2:A23,integrantes_area!B10,'1_2_1_3_art_especializado_inves'!E2:E23, "C")</f>
        <v>0</v>
      </c>
      <c r="L21" s="43">
        <f>COUNTIFS('1_2_1_3_art_especializado_inves'!A2:A23,integrantes_area!B11,'1_2_1_3_art_especializado_inves'!E2:E23, "I")</f>
        <v>2</v>
      </c>
      <c r="M21" s="43">
        <f>COUNTIFS('1_2_1_3_art_especializado_inves'!A2:A23,integrantes_area!B11,'1_2_1_3_art_especializado_inves'!E2:E23, "C")</f>
        <v>1</v>
      </c>
      <c r="N21" s="43">
        <f>COUNTIFS('1_2_1_3_art_especializado_inves'!A2:A23,integrantes_area!B12,'1_2_1_3_art_especializado_inves'!E2:E23, "I")</f>
        <v>0</v>
      </c>
      <c r="O21" s="43">
        <f>COUNTIFS('1_2_1_3_art_especializado_inves'!A2:A23,integrantes_area!B12,'1_2_1_3_art_especializado_inves'!E2:E23, "C")</f>
        <v>0</v>
      </c>
      <c r="P21" s="43">
        <f>COUNTIFS('1_2_1_3_art_especializado_inves'!A2:A23,integrantes_area!B13,'1_2_1_3_art_especializado_inves'!E2:E23, "I")</f>
        <v>0</v>
      </c>
      <c r="Q21" s="43">
        <f>COUNTIFS('1_2_1_3_art_especializado_inves'!A2:A23,integrantes_area!B13,'1_2_1_3_art_especializado_inves'!E2:E23, "C")</f>
        <v>0</v>
      </c>
      <c r="R21" s="43">
        <f>COUNTIFS('1_2_1_3_art_especializado_inves'!A2:A23,integrantes_area!B14,'1_2_1_3_art_especializado_inves'!E2:E23, "I")</f>
        <v>0</v>
      </c>
      <c r="S21" s="43">
        <f>COUNTIFS('1_2_1_3_art_especializado_inves'!A2:A23,integrantes_area!B14,'1_2_1_3_art_especializado_inves'!E2:E23, "C")</f>
        <v>0</v>
      </c>
      <c r="T21" s="43">
        <f>COUNTIFS('1_2_1_3_art_especializado_inves'!A2:A23,integrantes_area!B15,'1_2_1_3_art_especializado_inves'!E2:E23, "I")</f>
        <v>0</v>
      </c>
      <c r="U21" s="43">
        <f>COUNTIFS('1_2_1_3_art_especializado_inves'!A2:A23,integrantes_area!B15,'1_2_1_3_art_especializado_inves'!E2:E23, "C")</f>
        <v>0</v>
      </c>
      <c r="V21" s="43">
        <f>COUNTIFS('1_2_1_3_art_especializado_inves'!A2:A23,integrantes_area!B16,'1_2_1_3_art_especializado_inves'!E2:E23, "I")</f>
        <v>0</v>
      </c>
      <c r="W21" s="43">
        <f>COUNTIFS('1_2_1_3_art_especializado_inves'!A2:A23,integrantes_area!B16,'1_2_1_3_art_especializado_inves'!E2:E23, "C")</f>
        <v>0</v>
      </c>
      <c r="X21" s="43">
        <f>COUNTIFS('1_2_1_3_art_especializado_inves'!A2:A23,integrantes_area!B17,'1_2_1_3_art_especializado_inves'!E2:E23, "I")</f>
        <v>0</v>
      </c>
      <c r="Y21" s="43">
        <f>COUNTIFS('1_2_1_3_art_especializado_inves'!A2:A23,integrantes_area!B17,'1_2_1_3_art_especializado_inves'!E2:E23, "C")</f>
        <v>1</v>
      </c>
      <c r="Z21" s="43">
        <f>COUNTIFS('1_2_1_3_art_especializado_inves'!A2:A23,integrantes_area!B18,'1_2_1_3_art_especializado_inves'!E2:E23, "I")</f>
        <v>0</v>
      </c>
      <c r="AA21" s="43">
        <f>COUNTIFS('1_2_1_3_art_especializado_inves'!A2:A23,integrantes_area!B18,'1_2_1_3_art_especializado_inves'!E2:E23, "C")</f>
        <v>0</v>
      </c>
      <c r="AB21" s="43">
        <f>COUNTIFS('1_2_1_3_art_especializado_inves'!A2:A23,integrantes_area!B19,'1_2_1_3_art_especializado_inves'!E2:E23, "I")</f>
        <v>0</v>
      </c>
      <c r="AC21" s="43">
        <f>COUNTIFS('1_2_1_3_art_especializado_inves'!A2:A23,integrantes_area!B19,'1_2_1_3_art_especializado_inves'!E2:E23, "C")</f>
        <v>0</v>
      </c>
      <c r="AD21" s="43">
        <f>COUNTIFS('1_2_1_3_art_especializado_inves'!A2:A23,integrantes_area!B20,'1_2_1_3_art_especializado_inves'!E2:E23, "I")</f>
        <v>0</v>
      </c>
      <c r="AE21" s="43">
        <f>COUNTIFS('1_2_1_3_art_especializado_inves'!A2:A23,integrantes_area!B20,'1_2_1_3_art_especializado_inves'!E2:E23, "C")</f>
        <v>0</v>
      </c>
      <c r="AF21" s="43">
        <f>COUNTIFS('1_2_1_3_art_especializado_inves'!A2:A23,integrantes_area!B21,'1_2_1_3_art_especializado_inves'!E2:E23, "I")</f>
        <v>4</v>
      </c>
      <c r="AG21" s="43">
        <f>COUNTIFS('1_2_1_3_art_especializado_inves'!A2:A23,integrantes_area!B21,'1_2_1_3_art_especializado_inves'!E2:E23, "C")</f>
        <v>0</v>
      </c>
      <c r="AH21" s="43">
        <f>COUNTIFS('1_2_1_3_art_especializado_inves'!A2:A23,integrantes_area!B22,'1_2_1_3_art_especializado_inves'!E2:E23, "I")</f>
        <v>0</v>
      </c>
      <c r="AI21" s="43">
        <f>COUNTIFS('1_2_1_3_art_especializado_inves'!A2:A23,integrantes_area!B22,'1_2_1_3_art_especializado_inves'!E2:E23, "C")</f>
        <v>0</v>
      </c>
      <c r="AJ21" s="43">
        <f>COUNTIFS('1_2_1_3_art_especializado_inves'!A2:A23,integrantes_area!B23,'1_2_1_3_art_especializado_inves'!E2:E23, "I")</f>
        <v>0</v>
      </c>
      <c r="AK21" s="43">
        <f>COUNTIFS('1_2_1_3_art_especializado_inves'!A2:A23,integrantes_area!B23,'1_2_1_3_art_especializado_inves'!E2:E23, "C")</f>
        <v>0</v>
      </c>
      <c r="AL21" s="22">
        <f t="shared" si="0"/>
        <v>16</v>
      </c>
    </row>
    <row r="22" spans="2:38" x14ac:dyDescent="0.25">
      <c r="B22" s="25" t="s">
        <v>169</v>
      </c>
      <c r="C22" s="35" t="s">
        <v>122</v>
      </c>
      <c r="D22" s="43">
        <f>COUNTIFS('1_2_1_4_libro_cientifico'!A2:A18,integrantes_area!B7,'1_2_1_4_libro_cientifico'!E2:E18, "I")</f>
        <v>0</v>
      </c>
      <c r="E22" s="43">
        <f>COUNTIFS('1_2_1_4_libro_cientifico'!A2:A18,integrantes_area!B7,'1_2_1_4_libro_cientifico'!E2:E18, "C")</f>
        <v>0</v>
      </c>
      <c r="F22" s="43">
        <f>COUNTIFS('1_2_1_4_libro_cientifico'!A2:A18,integrantes_area!B8,'1_2_1_4_libro_cientifico'!E2:E18, "I")</f>
        <v>0</v>
      </c>
      <c r="G22" s="43">
        <f>COUNTIFS('1_2_1_4_libro_cientifico'!A2:A18,integrantes_area!B8,'1_2_1_4_libro_cientifico'!E2:E18, "C")</f>
        <v>0</v>
      </c>
      <c r="H22" s="43">
        <f>COUNTIFS('1_2_1_4_libro_cientifico'!A2:A18,integrantes_area!B9,'1_2_1_4_libro_cientifico'!E2:E18, "I")</f>
        <v>0</v>
      </c>
      <c r="I22" s="43">
        <f>COUNTIFS('1_2_1_4_libro_cientifico'!A2:A18,integrantes_area!B9,'1_2_1_4_libro_cientifico'!E2:E18, "C")</f>
        <v>0</v>
      </c>
      <c r="J22" s="43">
        <f>COUNTIFS('1_2_1_4_libro_cientifico'!A2:A18,integrantes_area!B10,'1_2_1_4_libro_cientifico'!E2:E18, "I")</f>
        <v>0</v>
      </c>
      <c r="K22" s="43">
        <f>COUNTIFS('1_2_1_4_libro_cientifico'!A2:A18,integrantes_area!B10,'1_2_1_4_libro_cientifico'!E2:E18, "C")</f>
        <v>0</v>
      </c>
      <c r="L22" s="43">
        <f>COUNTIFS('1_2_1_4_libro_cientifico'!A2:A18,integrantes_area!B11,'1_2_1_4_libro_cientifico'!E2:E18, "I")</f>
        <v>1</v>
      </c>
      <c r="M22" s="43">
        <f>COUNTIFS('1_2_1_4_libro_cientifico'!A2:A18,integrantes_area!B11,'1_2_1_4_libro_cientifico'!E2:E18, "C")</f>
        <v>1</v>
      </c>
      <c r="N22" s="43">
        <f>COUNTIFS('1_2_1_4_libro_cientifico'!A2:A18,integrantes_area!B12,'1_2_1_4_libro_cientifico'!E2:E18, "I")</f>
        <v>0</v>
      </c>
      <c r="O22" s="43">
        <f>COUNTIFS('1_2_1_4_libro_cientifico'!A2:A18,integrantes_area!B12,'1_2_1_4_libro_cientifico'!E2:E18, "C")</f>
        <v>0</v>
      </c>
      <c r="P22" s="43">
        <f>COUNTIFS('1_2_1_4_libro_cientifico'!A2:A18,integrantes_area!B13,'1_2_1_4_libro_cientifico'!E2:E18, "I")</f>
        <v>0</v>
      </c>
      <c r="Q22" s="43">
        <f>COUNTIFS('1_2_1_4_libro_cientifico'!A2:A18,integrantes_area!B13,'1_2_1_4_libro_cientifico'!E2:E18, "C")</f>
        <v>0</v>
      </c>
      <c r="R22" s="43">
        <f>COUNTIFS('1_2_1_4_libro_cientifico'!A2:A18,integrantes_area!B14,'1_2_1_4_libro_cientifico'!E2:E18, "I")</f>
        <v>0</v>
      </c>
      <c r="S22" s="43">
        <f>COUNTIFS('1_2_1_4_libro_cientifico'!A2:A18,integrantes_area!B14,'1_2_1_4_libro_cientifico'!E2:E18, "C")</f>
        <v>0</v>
      </c>
      <c r="T22" s="43">
        <f>COUNTIFS('1_2_1_4_libro_cientifico'!A2:A18,integrantes_area!B15,'1_2_1_4_libro_cientifico'!E2:E18, "I")</f>
        <v>0</v>
      </c>
      <c r="U22" s="43">
        <f>COUNTIFS('1_2_1_4_libro_cientifico'!A2:A18,integrantes_area!B15,'1_2_1_4_libro_cientifico'!E2:E18, "C")</f>
        <v>0</v>
      </c>
      <c r="V22" s="43">
        <f>COUNTIFS('1_2_1_4_libro_cientifico'!A2:A18,integrantes_area!B16,'1_2_1_4_libro_cientifico'!E2:E18, "I")</f>
        <v>0</v>
      </c>
      <c r="W22" s="43">
        <f>COUNTIFS('1_2_1_4_libro_cientifico'!A2:A18,integrantes_area!B16,'1_2_1_4_libro_cientifico'!E2:E18, "C")</f>
        <v>0</v>
      </c>
      <c r="X22" s="43">
        <f>COUNTIFS('1_2_1_4_libro_cientifico'!A2:A18,integrantes_area!B17,'1_2_1_4_libro_cientifico'!E2:E18, "I")</f>
        <v>0</v>
      </c>
      <c r="Y22" s="43">
        <f>COUNTIFS('1_2_1_4_libro_cientifico'!A2:A18,integrantes_area!B17,'1_2_1_4_libro_cientifico'!E2:E18, "C")</f>
        <v>1</v>
      </c>
      <c r="Z22" s="43">
        <f>COUNTIFS('1_2_1_4_libro_cientifico'!A2:A18,integrantes_area!B18,'1_2_1_4_libro_cientifico'!E2:E18, "I")</f>
        <v>0</v>
      </c>
      <c r="AA22" s="43">
        <f>COUNTIFS('1_2_1_4_libro_cientifico'!A2:A18,integrantes_area!B18,'1_2_1_4_libro_cientifico'!E2:E18, "C")</f>
        <v>0</v>
      </c>
      <c r="AB22" s="43">
        <f>COUNTIFS('1_2_1_4_libro_cientifico'!A2:A18,integrantes_area!B19,'1_2_1_4_libro_cientifico'!E2:E18, "I")</f>
        <v>0</v>
      </c>
      <c r="AC22" s="43">
        <f>COUNTIFS('1_2_1_4_libro_cientifico'!A2:A18,integrantes_area!B19,'1_2_1_4_libro_cientifico'!E2:E18, "C")</f>
        <v>0</v>
      </c>
      <c r="AD22" s="43">
        <f>COUNTIFS('1_2_1_4_libro_cientifico'!A2:A18,integrantes_area!B20,'1_2_1_4_libro_cientifico'!E2:E18, "I")</f>
        <v>0</v>
      </c>
      <c r="AE22" s="43">
        <f>COUNTIFS('1_2_1_4_libro_cientifico'!A2:A18,integrantes_area!B20,'1_2_1_4_libro_cientifico'!E2:E18, "C")</f>
        <v>0</v>
      </c>
      <c r="AF22" s="43">
        <f>COUNTIFS('1_2_1_4_libro_cientifico'!A2:A18,integrantes_area!B21,'1_2_1_4_libro_cientifico'!E2:E18, "I")</f>
        <v>0</v>
      </c>
      <c r="AG22" s="43">
        <f>COUNTIFS('1_2_1_4_libro_cientifico'!A2:A18,integrantes_area!B21,'1_2_1_4_libro_cientifico'!E2:E18, "C")</f>
        <v>0</v>
      </c>
      <c r="AH22" s="43">
        <f>COUNTIFS('1_2_1_4_libro_cientifico'!A2:A18,integrantes_area!B22,'1_2_1_4_libro_cientifico'!E2:E18, "I")</f>
        <v>0</v>
      </c>
      <c r="AI22" s="43">
        <f>COUNTIFS('1_2_1_4_libro_cientifico'!A2:A18,integrantes_area!B22,'1_2_1_4_libro_cientifico'!E2:E18, "C")</f>
        <v>0</v>
      </c>
      <c r="AJ22" s="43">
        <f>COUNTIFS('1_2_1_4_libro_cientifico'!A2:A18,integrantes_area!B23,'1_2_1_4_libro_cientifico'!E2:E18, "I")</f>
        <v>0</v>
      </c>
      <c r="AK22" s="43">
        <f>COUNTIFS('1_2_1_4_libro_cientifico'!A2:A18,integrantes_area!B23,'1_2_1_4_libro_cientifico'!E2:E18, "C")</f>
        <v>0</v>
      </c>
      <c r="AL22" s="22">
        <f t="shared" si="0"/>
        <v>3</v>
      </c>
    </row>
    <row r="23" spans="2:38" x14ac:dyDescent="0.25">
      <c r="B23" s="25" t="s">
        <v>170</v>
      </c>
      <c r="C23" s="35" t="s">
        <v>123</v>
      </c>
      <c r="D23" s="24">
        <f>COUNTIFS('1_2_1_5_patentes_registro_acept'!A2:A18,integrantes_area!B7,'1_2_1_5_patentes_registro_acept'!E2:E18, "I")</f>
        <v>0</v>
      </c>
      <c r="E23" s="43">
        <f>COUNTIFS('1_2_1_5_patentes_registro_acept'!A2:A18,integrantes_area!B7,'1_2_1_5_patentes_registro_acept'!E2:E18, "C")</f>
        <v>0</v>
      </c>
      <c r="F23" s="43">
        <f>COUNTIFS('1_2_1_5_patentes_registro_acept'!A2:A18,integrantes_area!B8,'1_2_1_5_patentes_registro_acept'!E2:E18, "I")</f>
        <v>0</v>
      </c>
      <c r="G23" s="43">
        <f>COUNTIFS('1_2_1_5_patentes_registro_acept'!A2:A18,integrantes_area!B8,'1_2_1_5_patentes_registro_acept'!E2:E18, "C")</f>
        <v>0</v>
      </c>
      <c r="H23" s="43">
        <f>COUNTIFS('1_2_1_5_patentes_registro_acept'!A2:A18,integrantes_area!B9,'1_2_1_5_patentes_registro_acept'!E2:E18, "I")</f>
        <v>0</v>
      </c>
      <c r="I23" s="43">
        <f>COUNTIFS('1_2_1_5_patentes_registro_acept'!A2:A18,integrantes_area!B9,'1_2_1_5_patentes_registro_acept'!E2:E18, "C")</f>
        <v>0</v>
      </c>
      <c r="J23" s="43">
        <f>COUNTIFS('1_2_1_5_patentes_registro_acept'!A2:A18,integrantes_area!B10,'1_2_1_5_patentes_registro_acept'!E2:E18, "I")</f>
        <v>0</v>
      </c>
      <c r="K23" s="43">
        <f>COUNTIFS('1_2_1_5_patentes_registro_acept'!A2:A18,integrantes_area!B10,'1_2_1_5_patentes_registro_acept'!E2:E18, "C")</f>
        <v>0</v>
      </c>
      <c r="L23" s="43">
        <f>COUNTIFS('1_2_1_5_patentes_registro_acept'!A2:A18,integrantes_area!B11,'1_2_1_5_patentes_registro_acept'!E2:E18, "I")</f>
        <v>0</v>
      </c>
      <c r="M23" s="43">
        <f>COUNTIFS('1_2_1_5_patentes_registro_acept'!A2:A18,integrantes_area!B11,'1_2_1_5_patentes_registro_acept'!E2:E18, "C")</f>
        <v>0</v>
      </c>
      <c r="N23" s="43">
        <f>COUNTIFS('1_2_1_5_patentes_registro_acept'!A2:A18,integrantes_area!B12,'1_2_1_5_patentes_registro_acept'!E2:E18, "I")</f>
        <v>0</v>
      </c>
      <c r="O23" s="43">
        <f>COUNTIFS('1_2_1_5_patentes_registro_acept'!A2:A18,integrantes_area!B12,'1_2_1_5_patentes_registro_acept'!E2:E18, "C")</f>
        <v>0</v>
      </c>
      <c r="P23" s="43">
        <f>COUNTIFS('1_2_1_5_patentes_registro_acept'!A2:A18,integrantes_area!B13,'1_2_1_5_patentes_registro_acept'!E2:E18, "I")</f>
        <v>0</v>
      </c>
      <c r="Q23" s="43">
        <f>COUNTIFS('1_2_1_5_patentes_registro_acept'!A2:A18,integrantes_area!B13,'1_2_1_5_patentes_registro_acept'!E2:E18, "C")</f>
        <v>0</v>
      </c>
      <c r="R23" s="43">
        <f>COUNTIFS('1_2_1_5_patentes_registro_acept'!A2:A18,integrantes_area!B14,'1_2_1_5_patentes_registro_acept'!E2:E18, "I")</f>
        <v>0</v>
      </c>
      <c r="S23" s="43">
        <f>COUNTIFS('1_2_1_5_patentes_registro_acept'!A2:A18,integrantes_area!B14,'1_2_1_5_patentes_registro_acept'!E2:E18, "C")</f>
        <v>0</v>
      </c>
      <c r="T23" s="43">
        <f>COUNTIFS('1_2_1_5_patentes_registro_acept'!A2:A18,integrantes_area!B15,'1_2_1_5_patentes_registro_acept'!E2:E18, "I")</f>
        <v>0</v>
      </c>
      <c r="U23" s="43">
        <f>COUNTIFS('1_2_1_5_patentes_registro_acept'!A2:A18,integrantes_area!B15,'1_2_1_5_patentes_registro_acept'!E2:E18, "C")</f>
        <v>0</v>
      </c>
      <c r="V23" s="43">
        <f>COUNTIFS('1_2_1_5_patentes_registro_acept'!A2:A18,integrantes_area!B16,'1_2_1_5_patentes_registro_acept'!E2:E18, "I")</f>
        <v>0</v>
      </c>
      <c r="W23" s="43">
        <f>COUNTIFS('1_2_1_5_patentes_registro_acept'!A2:A18,integrantes_area!B16,'1_2_1_5_patentes_registro_acept'!E2:E18, "C")</f>
        <v>0</v>
      </c>
      <c r="X23" s="43">
        <f>COUNTIFS('1_2_1_5_patentes_registro_acept'!A2:A18,integrantes_area!B17,'1_2_1_5_patentes_registro_acept'!E2:E18, "I")</f>
        <v>0</v>
      </c>
      <c r="Y23" s="43">
        <f>COUNTIFS('1_2_1_5_patentes_registro_acept'!A2:A18,integrantes_area!B17,'1_2_1_5_patentes_registro_acept'!E2:E18, "C")</f>
        <v>0</v>
      </c>
      <c r="Z23" s="43">
        <f>COUNTIFS('1_2_1_5_patentes_registro_acept'!A2:A18,integrantes_area!B18,'1_2_1_5_patentes_registro_acept'!E2:E18, "I")</f>
        <v>0</v>
      </c>
      <c r="AA23" s="43">
        <f>COUNTIFS('1_2_1_5_patentes_registro_acept'!A2:A18,integrantes_area!B18,'1_2_1_5_patentes_registro_acept'!E2:E18, "C")</f>
        <v>0</v>
      </c>
      <c r="AB23" s="43">
        <f>COUNTIFS('1_2_1_5_patentes_registro_acept'!A2:A18,integrantes_area!B19,'1_2_1_5_patentes_registro_acept'!E2:E18, "I")</f>
        <v>0</v>
      </c>
      <c r="AC23" s="43">
        <f>COUNTIFS('1_2_1_5_patentes_registro_acept'!A2:A18,integrantes_area!B19,'1_2_1_5_patentes_registro_acept'!E2:E18, "C")</f>
        <v>0</v>
      </c>
      <c r="AD23" s="43">
        <f>COUNTIFS('1_2_1_5_patentes_registro_acept'!A2:A18,integrantes_area!B20,'1_2_1_5_patentes_registro_acept'!E2:E18, "I")</f>
        <v>0</v>
      </c>
      <c r="AE23" s="43">
        <f>COUNTIFS('1_2_1_5_patentes_registro_acept'!A2:A18,integrantes_area!B20,'1_2_1_5_patentes_registro_acept'!E2:E18, "C")</f>
        <v>0</v>
      </c>
      <c r="AF23" s="43">
        <f>COUNTIFS('1_2_1_5_patentes_registro_acept'!A2:A18,integrantes_area!B21,'1_2_1_5_patentes_registro_acept'!E2:E18, "I")</f>
        <v>0</v>
      </c>
      <c r="AG23" s="43">
        <f>COUNTIFS('1_2_1_5_patentes_registro_acept'!A2:A18,integrantes_area!B21,'1_2_1_5_patentes_registro_acept'!E2:E18, "C")</f>
        <v>0</v>
      </c>
      <c r="AH23" s="43">
        <f>COUNTIFS('1_2_1_5_patentes_registro_acept'!A2:A18,integrantes_area!B22,'1_2_1_5_patentes_registro_acept'!E2:E18, "I")</f>
        <v>0</v>
      </c>
      <c r="AI23" s="43">
        <f>COUNTIFS('1_2_1_5_patentes_registro_acept'!A2:A18,integrantes_area!B22,'1_2_1_5_patentes_registro_acept'!E2:E18, "C")</f>
        <v>0</v>
      </c>
      <c r="AJ23" s="43">
        <f>COUNTIFS('1_2_1_5_patentes_registro_acept'!A2:A18,integrantes_area!B23,'1_2_1_5_patentes_registro_acept'!E2:E18, "I")</f>
        <v>0</v>
      </c>
      <c r="AK23" s="43">
        <f>COUNTIFS('1_2_1_5_patentes_registro_acept'!A2:A18,integrantes_area!B23,'1_2_1_5_patentes_registro_acept'!E2:E18, "C")</f>
        <v>0</v>
      </c>
      <c r="AL23" s="22">
        <f t="shared" si="0"/>
        <v>0</v>
      </c>
    </row>
    <row r="24" spans="2:38" x14ac:dyDescent="0.25">
      <c r="B24" s="25" t="s">
        <v>171</v>
      </c>
      <c r="C24" s="35" t="s">
        <v>124</v>
      </c>
      <c r="D24" s="24">
        <f>COUNTIFS('1_2_1_6_expedicion_titulo_paten'!A2:A18,integrantes_area!B7,'1_2_1_6_expedicion_titulo_paten'!E2:E18, "I")</f>
        <v>0</v>
      </c>
      <c r="E24" s="43">
        <f>COUNTIFS('1_2_1_6_expedicion_titulo_paten'!A2:A18,integrantes_area!B7,'1_2_1_6_expedicion_titulo_paten'!E2:E18, "C")</f>
        <v>0</v>
      </c>
      <c r="F24" s="43">
        <f>COUNTIFS('1_2_1_6_expedicion_titulo_paten'!A2:A18,integrantes_area!B8,'1_2_1_6_expedicion_titulo_paten'!E2:E18, "I")</f>
        <v>0</v>
      </c>
      <c r="G24" s="43">
        <f>COUNTIFS('1_2_1_6_expedicion_titulo_paten'!A2:A18,integrantes_area!B8,'1_2_1_6_expedicion_titulo_paten'!E2:E18, "C")</f>
        <v>0</v>
      </c>
      <c r="H24" s="43">
        <f>COUNTIFS('1_2_1_6_expedicion_titulo_paten'!A2:A18,integrantes_area!B9,'1_2_1_6_expedicion_titulo_paten'!E2:E18, "I")</f>
        <v>0</v>
      </c>
      <c r="I24" s="43">
        <f>COUNTIFS('1_2_1_6_expedicion_titulo_paten'!A2:A18,integrantes_area!B9,'1_2_1_6_expedicion_titulo_paten'!E2:E18, "C")</f>
        <v>0</v>
      </c>
      <c r="J24" s="43">
        <f>COUNTIFS('1_2_1_6_expedicion_titulo_paten'!A2:A18,integrantes_area!B10,'1_2_1_6_expedicion_titulo_paten'!E2:E18, "I")</f>
        <v>0</v>
      </c>
      <c r="K24" s="43">
        <f>COUNTIFS('1_2_1_6_expedicion_titulo_paten'!A2:A18,integrantes_area!B10,'1_2_1_6_expedicion_titulo_paten'!E2:E18, "C")</f>
        <v>0</v>
      </c>
      <c r="L24" s="43">
        <f>COUNTIFS('1_2_1_6_expedicion_titulo_paten'!A2:A18,integrantes_area!B11,'1_2_1_6_expedicion_titulo_paten'!E2:E18, "I")</f>
        <v>0</v>
      </c>
      <c r="M24" s="43">
        <f>COUNTIFS('1_2_1_6_expedicion_titulo_paten'!A2:A18,integrantes_area!B11,'1_2_1_6_expedicion_titulo_paten'!E2:E18, "C")</f>
        <v>0</v>
      </c>
      <c r="N24" s="43">
        <f>COUNTIFS('1_2_1_6_expedicion_titulo_paten'!A2:A18,integrantes_area!B12,'1_2_1_6_expedicion_titulo_paten'!E2:E18, "I")</f>
        <v>0</v>
      </c>
      <c r="O24" s="43">
        <f>COUNTIFS('1_2_1_6_expedicion_titulo_paten'!A2:A18,integrantes_area!B12,'1_2_1_6_expedicion_titulo_paten'!E2:E18, "C")</f>
        <v>0</v>
      </c>
      <c r="P24" s="43">
        <f>COUNTIFS('1_2_1_6_expedicion_titulo_paten'!A2:A18,integrantes_area!B13,'1_2_1_6_expedicion_titulo_paten'!E2:E18, "I")</f>
        <v>0</v>
      </c>
      <c r="Q24" s="43">
        <f>COUNTIFS('1_2_1_6_expedicion_titulo_paten'!A2:A18,integrantes_area!B13,'1_2_1_6_expedicion_titulo_paten'!E2:E18, "C")</f>
        <v>0</v>
      </c>
      <c r="R24" s="43">
        <f>COUNTIFS('1_2_1_6_expedicion_titulo_paten'!A2:A18,integrantes_area!B14,'1_2_1_6_expedicion_titulo_paten'!E2:E18, "I")</f>
        <v>0</v>
      </c>
      <c r="S24" s="43">
        <f>COUNTIFS('1_2_1_6_expedicion_titulo_paten'!A2:A18,integrantes_area!B14,'1_2_1_6_expedicion_titulo_paten'!E2:E18, "C")</f>
        <v>0</v>
      </c>
      <c r="T24" s="43">
        <f>COUNTIFS('1_2_1_6_expedicion_titulo_paten'!A2:A18,integrantes_area!B15,'1_2_1_6_expedicion_titulo_paten'!E2:E18, "I")</f>
        <v>0</v>
      </c>
      <c r="U24" s="43">
        <f>COUNTIFS('1_2_1_6_expedicion_titulo_paten'!A2:A18,integrantes_area!B15,'1_2_1_6_expedicion_titulo_paten'!E2:E18, "C")</f>
        <v>0</v>
      </c>
      <c r="V24" s="43">
        <f>COUNTIFS('1_2_1_6_expedicion_titulo_paten'!A2:A18,integrantes_area!B16,'1_2_1_6_expedicion_titulo_paten'!E2:E18, "I")</f>
        <v>0</v>
      </c>
      <c r="W24" s="43">
        <f>COUNTIFS('1_2_1_6_expedicion_titulo_paten'!A2:A18,integrantes_area!B16,'1_2_1_6_expedicion_titulo_paten'!E2:E18, "C")</f>
        <v>0</v>
      </c>
      <c r="X24" s="43">
        <f>COUNTIFS('1_2_1_6_expedicion_titulo_paten'!A2:A18,integrantes_area!B17,'1_2_1_6_expedicion_titulo_paten'!E2:E18, "I")</f>
        <v>0</v>
      </c>
      <c r="Y24" s="43">
        <f>COUNTIFS('1_2_1_6_expedicion_titulo_paten'!A2:A18,integrantes_area!B17,'1_2_1_6_expedicion_titulo_paten'!E2:E18, "C")</f>
        <v>0</v>
      </c>
      <c r="Z24" s="43">
        <f>COUNTIFS('1_2_1_6_expedicion_titulo_paten'!A2:A18,integrantes_area!B18,'1_2_1_6_expedicion_titulo_paten'!E2:E18, "I")</f>
        <v>0</v>
      </c>
      <c r="AA24" s="43">
        <f>COUNTIFS('1_2_1_6_expedicion_titulo_paten'!A2:A18,integrantes_area!B18,'1_2_1_6_expedicion_titulo_paten'!E2:E18, "C")</f>
        <v>0</v>
      </c>
      <c r="AB24" s="43">
        <f>COUNTIFS('1_2_1_6_expedicion_titulo_paten'!A2:A18,integrantes_area!B19,'1_2_1_6_expedicion_titulo_paten'!E2:E18, "I")</f>
        <v>0</v>
      </c>
      <c r="AC24" s="43">
        <f>COUNTIFS('1_2_1_6_expedicion_titulo_paten'!A2:A18,integrantes_area!B19,'1_2_1_6_expedicion_titulo_paten'!E2:E18, "C")</f>
        <v>0</v>
      </c>
      <c r="AD24" s="43">
        <f>COUNTIFS('1_2_1_6_expedicion_titulo_paten'!A2:A18,integrantes_area!B20,'1_2_1_6_expedicion_titulo_paten'!E2:E18, "I")</f>
        <v>0</v>
      </c>
      <c r="AE24" s="43">
        <f>COUNTIFS('1_2_1_6_expedicion_titulo_paten'!A2:A18,integrantes_area!B20,'1_2_1_6_expedicion_titulo_paten'!E2:E18, "C")</f>
        <v>0</v>
      </c>
      <c r="AF24" s="43">
        <f>COUNTIFS('1_2_1_6_expedicion_titulo_paten'!A2:A18,integrantes_area!B21,'1_2_1_6_expedicion_titulo_paten'!E2:E18, "I")</f>
        <v>0</v>
      </c>
      <c r="AG24" s="43">
        <f>COUNTIFS('1_2_1_6_expedicion_titulo_paten'!A2:A18,integrantes_area!B21,'1_2_1_6_expedicion_titulo_paten'!E2:E18, "C")</f>
        <v>0</v>
      </c>
      <c r="AH24" s="43">
        <f>COUNTIFS('1_2_1_6_expedicion_titulo_paten'!A2:A18,integrantes_area!B22,'1_2_1_6_expedicion_titulo_paten'!E2:E18, "I")</f>
        <v>0</v>
      </c>
      <c r="AI24" s="43">
        <f>COUNTIFS('1_2_1_6_expedicion_titulo_paten'!A2:A18,integrantes_area!B22,'1_2_1_6_expedicion_titulo_paten'!E2:E18, "C")</f>
        <v>0</v>
      </c>
      <c r="AJ24" s="43">
        <f>COUNTIFS('1_2_1_6_expedicion_titulo_paten'!A2:A18,integrantes_area!B23,'1_2_1_6_expedicion_titulo_paten'!E2:E18, "I")</f>
        <v>0</v>
      </c>
      <c r="AK24" s="43">
        <f>COUNTIFS('1_2_1_6_expedicion_titulo_paten'!A2:A18,integrantes_area!B23,'1_2_1_6_expedicion_titulo_paten'!E2:E18, "C")</f>
        <v>0</v>
      </c>
      <c r="AL24" s="22">
        <f t="shared" si="0"/>
        <v>0</v>
      </c>
    </row>
    <row r="25" spans="2:38" x14ac:dyDescent="0.25">
      <c r="B25" s="25" t="s">
        <v>172</v>
      </c>
      <c r="C25" s="35" t="s">
        <v>125</v>
      </c>
      <c r="D25" s="93">
        <f>COUNTIFS('1_2_1_7_trab_pres_event_especia'!A2:A48,integrantes_area!B7,'1_2_1_7_trab_pres_event_especia'!E2:E48, "I")</f>
        <v>0</v>
      </c>
      <c r="E25" s="43">
        <f>COUNTIFS('1_2_1_7_trab_pres_event_especia'!A2:A48,integrantes_area!B7,'1_2_1_7_trab_pres_event_especia'!E2:E48, "C")</f>
        <v>0</v>
      </c>
      <c r="F25" s="43">
        <f>COUNTIFS('1_2_1_7_trab_pres_event_especia'!A2:A48,integrantes_area!B8,'1_2_1_7_trab_pres_event_especia'!E2:E48, "I")</f>
        <v>8</v>
      </c>
      <c r="G25" s="43">
        <f>COUNTIFS('1_2_1_7_trab_pres_event_especia'!A2:A48,integrantes_area!B8,'1_2_1_7_trab_pres_event_especia'!E2:E48, "C")</f>
        <v>0</v>
      </c>
      <c r="H25" s="43">
        <f>COUNTIFS('1_2_1_7_trab_pres_event_especia'!A2:A48,integrantes_area!B9,'1_2_1_7_trab_pres_event_especia'!E2:E48, "I")</f>
        <v>11</v>
      </c>
      <c r="I25" s="43">
        <f>COUNTIFS('1_2_1_7_trab_pres_event_especia'!A2:A48,integrantes_area!B9,'1_2_1_7_trab_pres_event_especia'!E2:E48, "C")</f>
        <v>0</v>
      </c>
      <c r="J25" s="43">
        <f>COUNTIFS('1_2_1_7_trab_pres_event_especia'!A2:A48,integrantes_area!B10,'1_2_1_7_trab_pres_event_especia'!E2:E48, "I")</f>
        <v>0</v>
      </c>
      <c r="K25" s="43">
        <f>COUNTIFS('1_2_1_7_trab_pres_event_especia'!A2:A48,integrantes_area!B10,'1_2_1_7_trab_pres_event_especia'!E2:E48, "C")</f>
        <v>0</v>
      </c>
      <c r="L25" s="43">
        <f>COUNTIFS('1_2_1_7_trab_pres_event_especia'!A2:A48,integrantes_area!B11,'1_2_1_7_trab_pres_event_especia'!E2:E48, "I")</f>
        <v>1</v>
      </c>
      <c r="M25" s="43">
        <f>COUNTIFS('1_2_1_7_trab_pres_event_especia'!A2:A48,integrantes_area!B11,'1_2_1_7_trab_pres_event_especia'!E2:E48, "C")</f>
        <v>0</v>
      </c>
      <c r="N25" s="43">
        <f>COUNTIFS('1_2_1_7_trab_pres_event_especia'!A2:A48,integrantes_area!B12,'1_2_1_7_trab_pres_event_especia'!E2:E48, "I")</f>
        <v>0</v>
      </c>
      <c r="O25" s="43">
        <f>COUNTIFS('1_2_1_7_trab_pres_event_especia'!A2:A48,integrantes_area!B12,'1_2_1_7_trab_pres_event_especia'!E2:E48, "C")</f>
        <v>0</v>
      </c>
      <c r="P25" s="43">
        <f>COUNTIFS('1_2_1_7_trab_pres_event_especia'!A2:A48,integrantes_area!B13,'1_2_1_7_trab_pres_event_especia'!E2:E48, "I")</f>
        <v>2</v>
      </c>
      <c r="Q25" s="43">
        <f>COUNTIFS('1_2_1_7_trab_pres_event_especia'!A2:A48,integrantes_area!B13,'1_2_1_7_trab_pres_event_especia'!E2:E48, "C")</f>
        <v>0</v>
      </c>
      <c r="R25" s="43">
        <f>COUNTIFS('1_2_1_7_trab_pres_event_especia'!A2:A48,integrantes_area!B14,'1_2_1_7_trab_pres_event_especia'!E2:E48, "I")</f>
        <v>0</v>
      </c>
      <c r="S25" s="43">
        <f>COUNTIFS('1_2_1_7_trab_pres_event_especia'!A2:A48,integrantes_area!B14,'1_2_1_7_trab_pres_event_especia'!E2:E48, "C")</f>
        <v>0</v>
      </c>
      <c r="T25" s="43">
        <f>COUNTIFS('1_2_1_7_trab_pres_event_especia'!A2:A48,integrantes_area!B15,'1_2_1_7_trab_pres_event_especia'!E2:E48, "I")</f>
        <v>0</v>
      </c>
      <c r="U25" s="43">
        <f>COUNTIFS('1_2_1_7_trab_pres_event_especia'!A2:A48,integrantes_area!B15,'1_2_1_7_trab_pres_event_especia'!E2:E48, "C")</f>
        <v>0</v>
      </c>
      <c r="V25" s="43">
        <f>COUNTIFS('1_2_1_7_trab_pres_event_especia'!A2:A48,integrantes_area!B16,'1_2_1_7_trab_pres_event_especia'!E2:E48, "I")</f>
        <v>0</v>
      </c>
      <c r="W25" s="43">
        <f>COUNTIFS('1_2_1_7_trab_pres_event_especia'!A2:A48,integrantes_area!B16,'1_2_1_7_trab_pres_event_especia'!E2:E48, "C")</f>
        <v>0</v>
      </c>
      <c r="X25" s="43">
        <f>COUNTIFS('1_2_1_7_trab_pres_event_especia'!A2:A48,integrantes_area!B17,'1_2_1_7_trab_pres_event_especia'!E2:E48, "I")</f>
        <v>4</v>
      </c>
      <c r="Y25" s="43">
        <f>COUNTIFS('1_2_1_7_trab_pres_event_especia'!A2:A48,integrantes_area!B17,'1_2_1_7_trab_pres_event_especia'!E2:E48, "C")</f>
        <v>0</v>
      </c>
      <c r="Z25" s="43">
        <f>COUNTIFS('1_2_1_7_trab_pres_event_especia'!A2:A48,integrantes_area!B18,'1_2_1_7_trab_pres_event_especia'!E2:E48, "I")</f>
        <v>0</v>
      </c>
      <c r="AA25" s="43">
        <f>COUNTIFS('1_2_1_7_trab_pres_event_especia'!A2:A48,integrantes_area!B18,'1_2_1_7_trab_pres_event_especia'!E2:E48, "C")</f>
        <v>0</v>
      </c>
      <c r="AB25" s="43">
        <f>COUNTIFS('1_2_1_7_trab_pres_event_especia'!A2:A48,integrantes_area!B19,'1_2_1_7_trab_pres_event_especia'!E2:E48, "I")</f>
        <v>3</v>
      </c>
      <c r="AC25" s="43">
        <f>COUNTIFS('1_2_1_7_trab_pres_event_especia'!A2:A48,integrantes_area!B19,'1_2_1_7_trab_pres_event_especia'!E2:E48, "C")</f>
        <v>0</v>
      </c>
      <c r="AD25" s="43">
        <f>COUNTIFS('1_2_1_7_trab_pres_event_especia'!A2:A48,integrantes_area!B20,'1_2_1_7_trab_pres_event_especia'!E2:E48, "I")</f>
        <v>0</v>
      </c>
      <c r="AE25" s="43">
        <f>COUNTIFS('1_2_1_7_trab_pres_event_especia'!A2:A48,integrantes_area!B20,'1_2_1_7_trab_pres_event_especia'!E2:E48, "C")</f>
        <v>0</v>
      </c>
      <c r="AF25" s="43">
        <f>COUNTIFS('1_2_1_7_trab_pres_event_especia'!A2:A48,integrantes_area!B21,'1_2_1_7_trab_pres_event_especia'!E2:E48, "I")</f>
        <v>7</v>
      </c>
      <c r="AG25" s="43">
        <f>COUNTIFS('1_2_1_7_trab_pres_event_especia'!A2:A48,integrantes_area!B21,'1_2_1_7_trab_pres_event_especia'!E2:E48, "C")</f>
        <v>0</v>
      </c>
      <c r="AH25" s="43">
        <f>COUNTIFS('1_2_1_7_trab_pres_event_especia'!A2:A48,integrantes_area!B22,'1_2_1_7_trab_pres_event_especia'!E2:E48, "I")</f>
        <v>0</v>
      </c>
      <c r="AI25" s="43">
        <f>COUNTIFS('1_2_1_7_trab_pres_event_especia'!A2:A48,integrantes_area!B22,'1_2_1_7_trab_pres_event_especia'!E2:E48, "C")</f>
        <v>0</v>
      </c>
      <c r="AJ25" s="43">
        <f>COUNTIFS('1_2_1_7_trab_pres_event_especia'!A2:A48,integrantes_area!B23,'1_2_1_7_trab_pres_event_especia'!E2:E48, "I")</f>
        <v>0</v>
      </c>
      <c r="AK25" s="43">
        <f>COUNTIFS('1_2_1_7_trab_pres_event_especia'!A2:A48,integrantes_area!B23,'1_2_1_7_trab_pres_event_especia'!E2:E48, "C")</f>
        <v>0</v>
      </c>
      <c r="AL25" s="22">
        <f t="shared" si="0"/>
        <v>36</v>
      </c>
    </row>
    <row r="26" spans="2:38" x14ac:dyDescent="0.25">
      <c r="B26" s="25" t="s">
        <v>173</v>
      </c>
      <c r="C26" s="35" t="s">
        <v>126</v>
      </c>
      <c r="D26" s="24">
        <f>COUNTIFS('1_2_1_8_conferencias_magistrale'!A2:A22,integrantes_area!B7,'1_2_1_8_conferencias_magistrale'!E2:E22, "I")</f>
        <v>0</v>
      </c>
      <c r="E26" s="43">
        <f>COUNTIFS('1_2_1_8_conferencias_magistrale'!A2:A22,integrantes_area!B7,'1_2_1_8_conferencias_magistrale'!E2:E22, "C")</f>
        <v>0</v>
      </c>
      <c r="F26" s="43">
        <f>COUNTIFS('1_2_1_8_conferencias_magistrale'!A2:A22,integrantes_area!B8,'1_2_1_8_conferencias_magistrale'!E2:E22, "I")</f>
        <v>0</v>
      </c>
      <c r="G26" s="43">
        <f>COUNTIFS('1_2_1_8_conferencias_magistrale'!A2:A22,integrantes_area!B8,'1_2_1_8_conferencias_magistrale'!E2:E22, "C")</f>
        <v>0</v>
      </c>
      <c r="H26" s="43">
        <f>COUNTIFS('1_2_1_8_conferencias_magistrale'!A2:A22,integrantes_area!B9,'1_2_1_8_conferencias_magistrale'!E2:E22, "I")</f>
        <v>0</v>
      </c>
      <c r="I26" s="43">
        <f>COUNTIFS('1_2_1_8_conferencias_magistrale'!A2:A22,integrantes_area!B9,'1_2_1_8_conferencias_magistrale'!E2:E22, "C")</f>
        <v>0</v>
      </c>
      <c r="J26" s="43">
        <f>COUNTIFS('1_2_1_8_conferencias_magistrale'!A2:A22,integrantes_area!B10,'1_2_1_8_conferencias_magistrale'!E2:E22, "I")</f>
        <v>0</v>
      </c>
      <c r="K26" s="43">
        <f>COUNTIFS('1_2_1_8_conferencias_magistrale'!A2:A22,integrantes_area!B10,'1_2_1_8_conferencias_magistrale'!E2:E22, "C")</f>
        <v>0</v>
      </c>
      <c r="L26" s="43">
        <f>COUNTIFS('1_2_1_8_conferencias_magistrale'!A2:A22,integrantes_area!B11,'1_2_1_8_conferencias_magistrale'!E2:E22, "I")</f>
        <v>1</v>
      </c>
      <c r="M26" s="43">
        <f>COUNTIFS('1_2_1_8_conferencias_magistrale'!A2:A22,integrantes_area!B11,'1_2_1_8_conferencias_magistrale'!E2:E22, "C")</f>
        <v>0</v>
      </c>
      <c r="N26" s="43">
        <f>COUNTIFS('1_2_1_8_conferencias_magistrale'!A2:A22,integrantes_area!B12,'1_2_1_8_conferencias_magistrale'!E2:E22, "I")</f>
        <v>0</v>
      </c>
      <c r="O26" s="43">
        <f>COUNTIFS('1_2_1_8_conferencias_magistrale'!A2:A22,integrantes_area!B12,'1_2_1_8_conferencias_magistrale'!E2:E22, "C")</f>
        <v>0</v>
      </c>
      <c r="P26" s="43">
        <f>COUNTIFS('1_2_1_8_conferencias_magistrale'!A2:A22,integrantes_area!B13,'1_2_1_8_conferencias_magistrale'!E2:E22, "I")</f>
        <v>0</v>
      </c>
      <c r="Q26" s="43">
        <f>COUNTIFS('1_2_1_8_conferencias_magistrale'!A2:A22,integrantes_area!B13,'1_2_1_8_conferencias_magistrale'!E2:E22, "C")</f>
        <v>0</v>
      </c>
      <c r="R26" s="43">
        <f>COUNTIFS('1_2_1_8_conferencias_magistrale'!A2:A22,integrantes_area!B14,'1_2_1_8_conferencias_magistrale'!E2:E22, "I")</f>
        <v>0</v>
      </c>
      <c r="S26" s="43">
        <f>COUNTIFS('1_2_1_8_conferencias_magistrale'!A2:A22,integrantes_area!B14,'1_2_1_8_conferencias_magistrale'!E2:E22, "C")</f>
        <v>0</v>
      </c>
      <c r="T26" s="43">
        <f>COUNTIFS('1_2_1_8_conferencias_magistrale'!A2:A22,integrantes_area!B15,'1_2_1_8_conferencias_magistrale'!E2:E22, "I")</f>
        <v>0</v>
      </c>
      <c r="U26" s="43">
        <f>COUNTIFS('1_2_1_8_conferencias_magistrale'!A2:A22,integrantes_area!B15,'1_2_1_8_conferencias_magistrale'!E2:E22, "C")</f>
        <v>0</v>
      </c>
      <c r="V26" s="43">
        <f>COUNTIFS('1_2_1_8_conferencias_magistrale'!A2:A22,integrantes_area!B16,'1_2_1_8_conferencias_magistrale'!E2:E22, "I")</f>
        <v>0</v>
      </c>
      <c r="W26" s="43">
        <f>COUNTIFS('1_2_1_8_conferencias_magistrale'!A2:A22,integrantes_area!B16,'1_2_1_8_conferencias_magistrale'!E2:E22, "C")</f>
        <v>0</v>
      </c>
      <c r="X26" s="43">
        <f>COUNTIFS('1_2_1_8_conferencias_magistrale'!A2:A22,integrantes_area!B17,'1_2_1_8_conferencias_magistrale'!E2:E22, "I")</f>
        <v>1</v>
      </c>
      <c r="Y26" s="43">
        <f>COUNTIFS('1_2_1_8_conferencias_magistrale'!A2:A22,integrantes_area!B17,'1_2_1_8_conferencias_magistrale'!E2:E22, "C")</f>
        <v>0</v>
      </c>
      <c r="Z26" s="43">
        <f>COUNTIFS('1_2_1_8_conferencias_magistrale'!A2:A22,integrantes_area!B18,'1_2_1_8_conferencias_magistrale'!E2:E22, "I")</f>
        <v>0</v>
      </c>
      <c r="AA26" s="43">
        <f>COUNTIFS('1_2_1_8_conferencias_magistrale'!A2:A22,integrantes_area!B18,'1_2_1_8_conferencias_magistrale'!E2:E22, "C")</f>
        <v>0</v>
      </c>
      <c r="AB26" s="43">
        <f>COUNTIFS('1_2_1_8_conferencias_magistrale'!A2:A22,integrantes_area!B19,'1_2_1_8_conferencias_magistrale'!E2:E22, "I")</f>
        <v>0</v>
      </c>
      <c r="AC26" s="43">
        <f>COUNTIFS('1_2_1_8_conferencias_magistrale'!A2:A22,integrantes_area!B19,'1_2_1_8_conferencias_magistrale'!E2:E22, "C")</f>
        <v>0</v>
      </c>
      <c r="AD26" s="43">
        <f>COUNTIFS('1_2_1_8_conferencias_magistrale'!A2:A22,integrantes_area!B20,'1_2_1_8_conferencias_magistrale'!E2:E22, "I")</f>
        <v>0</v>
      </c>
      <c r="AE26" s="43">
        <f>COUNTIFS('1_2_1_8_conferencias_magistrale'!A2:A22,integrantes_area!B20,'1_2_1_8_conferencias_magistrale'!E2:E22, "C")</f>
        <v>0</v>
      </c>
      <c r="AF26" s="43">
        <f>COUNTIFS('1_2_1_8_conferencias_magistrale'!A2:A22,integrantes_area!B21,'1_2_1_8_conferencias_magistrale'!E2:E22, "I")</f>
        <v>1</v>
      </c>
      <c r="AG26" s="43">
        <f>COUNTIFS('1_2_1_8_conferencias_magistrale'!A2:A22,integrantes_area!B21,'1_2_1_8_conferencias_magistrale'!E2:E22, "C")</f>
        <v>0</v>
      </c>
      <c r="AH26" s="43">
        <f>COUNTIFS('1_2_1_8_conferencias_magistrale'!A2:A22,integrantes_area!B22,'1_2_1_8_conferencias_magistrale'!E2:E22, "I")</f>
        <v>0</v>
      </c>
      <c r="AI26" s="43">
        <f>COUNTIFS('1_2_1_8_conferencias_magistrale'!A2:A22,integrantes_area!B22,'1_2_1_8_conferencias_magistrale'!E2:E22, "C")</f>
        <v>0</v>
      </c>
      <c r="AJ26" s="43">
        <f>COUNTIFS('1_2_1_8_conferencias_magistrale'!A2:A22,integrantes_area!B23,'1_2_1_8_conferencias_magistrale'!E2:E22, "I")</f>
        <v>0</v>
      </c>
      <c r="AK26" s="43">
        <f>COUNTIFS('1_2_1_8_conferencias_magistrale'!A2:A22,integrantes_area!B23,'1_2_1_8_conferencias_magistrale'!E2:E22, "C")</f>
        <v>0</v>
      </c>
      <c r="AL26" s="22">
        <f t="shared" si="0"/>
        <v>3</v>
      </c>
    </row>
    <row r="27" spans="2:38" x14ac:dyDescent="0.25">
      <c r="B27" s="25" t="s">
        <v>174</v>
      </c>
      <c r="C27" s="35" t="s">
        <v>127</v>
      </c>
      <c r="D27" s="43">
        <f>COUNTIFS('1_2_1_9_des_prototipo_modelo_in'!A2:A18,integrantes_area!B7,'1_2_1_9_des_prototipo_modelo_in'!E2:E18, "I")</f>
        <v>0</v>
      </c>
      <c r="E27" s="43">
        <f>COUNTIFS('1_2_1_9_des_prototipo_modelo_in'!A2:A18,integrantes_area!B7,'1_2_1_9_des_prototipo_modelo_in'!E2:E18, "C")</f>
        <v>0</v>
      </c>
      <c r="F27" s="43">
        <f>COUNTIFS('1_2_1_9_des_prototipo_modelo_in'!A2:A18,integrantes_area!B8,'1_2_1_9_des_prototipo_modelo_in'!E2:E18, "I")</f>
        <v>0</v>
      </c>
      <c r="G27" s="43">
        <f>COUNTIFS('1_2_1_9_des_prototipo_modelo_in'!A2:A18,integrantes_area!B8,'1_2_1_9_des_prototipo_modelo_in'!E2:E18, "C")</f>
        <v>0</v>
      </c>
      <c r="H27" s="43">
        <f>COUNTIFS('1_2_1_9_des_prototipo_modelo_in'!A2:A18,integrantes_area!B9,'1_2_1_9_des_prototipo_modelo_in'!E2:E18, "I")</f>
        <v>0</v>
      </c>
      <c r="I27" s="43">
        <f>COUNTIFS('1_2_1_9_des_prototipo_modelo_in'!A2:A18,integrantes_area!B9,'1_2_1_9_des_prototipo_modelo_in'!E2:E18, "C")</f>
        <v>0</v>
      </c>
      <c r="J27" s="43">
        <f>COUNTIFS('1_2_1_9_des_prototipo_modelo_in'!A2:A18,integrantes_area!B10,'1_2_1_9_des_prototipo_modelo_in'!E2:E18, "I")</f>
        <v>0</v>
      </c>
      <c r="K27" s="43">
        <f>COUNTIFS('1_2_1_9_des_prototipo_modelo_in'!A2:A18,integrantes_area!B10,'1_2_1_9_des_prototipo_modelo_in'!E2:E18, "C")</f>
        <v>0</v>
      </c>
      <c r="L27" s="43">
        <f>COUNTIFS('1_2_1_9_des_prototipo_modelo_in'!A2:A18,integrantes_area!B11,'1_2_1_9_des_prototipo_modelo_in'!E2:E18, "I")</f>
        <v>0</v>
      </c>
      <c r="M27" s="43">
        <f>COUNTIFS('1_2_1_9_des_prototipo_modelo_in'!A2:A18,integrantes_area!B11,'1_2_1_9_des_prototipo_modelo_in'!E2:E18, "C")</f>
        <v>0</v>
      </c>
      <c r="N27" s="43">
        <f>COUNTIFS('1_2_1_9_des_prototipo_modelo_in'!A2:A18,integrantes_area!B12,'1_2_1_9_des_prototipo_modelo_in'!E2:E18, "I")</f>
        <v>0</v>
      </c>
      <c r="O27" s="43">
        <f>COUNTIFS('1_2_1_9_des_prototipo_modelo_in'!A2:A18,integrantes_area!B12,'1_2_1_9_des_prototipo_modelo_in'!E2:E18, "C")</f>
        <v>0</v>
      </c>
      <c r="P27" s="43">
        <f>COUNTIFS('1_2_1_9_des_prototipo_modelo_in'!A2:A18,integrantes_area!B13,'1_2_1_9_des_prototipo_modelo_in'!E2:E18, "I")</f>
        <v>0</v>
      </c>
      <c r="Q27" s="43">
        <f>COUNTIFS('1_2_1_9_des_prototipo_modelo_in'!A2:A18,integrantes_area!B13,'1_2_1_9_des_prototipo_modelo_in'!E2:E18, "C")</f>
        <v>0</v>
      </c>
      <c r="R27" s="43">
        <f>COUNTIFS('1_2_1_9_des_prototipo_modelo_in'!A2:A18,integrantes_area!B14,'1_2_1_9_des_prototipo_modelo_in'!E2:E18, "I")</f>
        <v>0</v>
      </c>
      <c r="S27" s="43">
        <f>COUNTIFS('1_2_1_9_des_prototipo_modelo_in'!A2:A18,integrantes_area!B14,'1_2_1_9_des_prototipo_modelo_in'!E2:E18, "C")</f>
        <v>0</v>
      </c>
      <c r="T27" s="43">
        <f>COUNTIFS('1_2_1_9_des_prototipo_modelo_in'!A2:A18,integrantes_area!B15,'1_2_1_9_des_prototipo_modelo_in'!E2:E18, "I")</f>
        <v>0</v>
      </c>
      <c r="U27" s="43">
        <f>COUNTIFS('1_2_1_9_des_prototipo_modelo_in'!A2:A18,integrantes_area!B15,'1_2_1_9_des_prototipo_modelo_in'!E2:E18, "C")</f>
        <v>0</v>
      </c>
      <c r="V27" s="43">
        <f>COUNTIFS('1_2_1_9_des_prototipo_modelo_in'!A2:A18,integrantes_area!B16,'1_2_1_9_des_prototipo_modelo_in'!E2:E18, "I")</f>
        <v>0</v>
      </c>
      <c r="W27" s="43">
        <f>COUNTIFS('1_2_1_9_des_prototipo_modelo_in'!A2:A18,integrantes_area!B16,'1_2_1_9_des_prototipo_modelo_in'!E2:E18, "C")</f>
        <v>0</v>
      </c>
      <c r="X27" s="43">
        <f>COUNTIFS('1_2_1_9_des_prototipo_modelo_in'!A2:A18,integrantes_area!B17,'1_2_1_9_des_prototipo_modelo_in'!E2:E18, "I")</f>
        <v>0</v>
      </c>
      <c r="Y27" s="43">
        <f>COUNTIFS('1_2_1_9_des_prototipo_modelo_in'!A2:A18,integrantes_area!B17,'1_2_1_9_des_prototipo_modelo_in'!E2:E18, "C")</f>
        <v>0</v>
      </c>
      <c r="Z27" s="43">
        <f>COUNTIFS('1_2_1_9_des_prototipo_modelo_in'!A2:A18,integrantes_area!B18,'1_2_1_9_des_prototipo_modelo_in'!E2:E18, "I")</f>
        <v>0</v>
      </c>
      <c r="AA27" s="43">
        <f>COUNTIFS('1_2_1_9_des_prototipo_modelo_in'!A2:A18,integrantes_area!B18,'1_2_1_9_des_prototipo_modelo_in'!E2:E18, "C")</f>
        <v>0</v>
      </c>
      <c r="AB27" s="43">
        <f>COUNTIFS('1_2_1_9_des_prototipo_modelo_in'!A2:A18,integrantes_area!B19,'1_2_1_9_des_prototipo_modelo_in'!E2:E18, "I")</f>
        <v>0</v>
      </c>
      <c r="AC27" s="43">
        <f>COUNTIFS('1_2_1_9_des_prototipo_modelo_in'!A2:A18,integrantes_area!B19,'1_2_1_9_des_prototipo_modelo_in'!E2:E18, "C")</f>
        <v>0</v>
      </c>
      <c r="AD27" s="43">
        <f>COUNTIFS('1_2_1_9_des_prototipo_modelo_in'!A2:A18,integrantes_area!B20,'1_2_1_9_des_prototipo_modelo_in'!E2:E18, "I")</f>
        <v>0</v>
      </c>
      <c r="AE27" s="43">
        <f>COUNTIFS('1_2_1_9_des_prototipo_modelo_in'!A2:A18,integrantes_area!B20,'1_2_1_9_des_prototipo_modelo_in'!E2:E18, "C")</f>
        <v>0</v>
      </c>
      <c r="AF27" s="43">
        <f>COUNTIFS('1_2_1_9_des_prototipo_modelo_in'!A2:A18,integrantes_area!B21,'1_2_1_9_des_prototipo_modelo_in'!E2:E18, "I")</f>
        <v>0</v>
      </c>
      <c r="AG27" s="43">
        <f>COUNTIFS('1_2_1_9_des_prototipo_modelo_in'!A2:A18,integrantes_area!B21,'1_2_1_9_des_prototipo_modelo_in'!E2:E18, "C")</f>
        <v>0</v>
      </c>
      <c r="AH27" s="43">
        <f>COUNTIFS('1_2_1_9_des_prototipo_modelo_in'!A2:A18,integrantes_area!B22,'1_2_1_9_des_prototipo_modelo_in'!E2:E18, "I")</f>
        <v>0</v>
      </c>
      <c r="AI27" s="43">
        <f>COUNTIFS('1_2_1_9_des_prototipo_modelo_in'!A2:A18,integrantes_area!B22,'1_2_1_9_des_prototipo_modelo_in'!E2:E18, "C")</f>
        <v>0</v>
      </c>
      <c r="AJ27" s="43">
        <f>COUNTIFS('1_2_1_9_des_prototipo_modelo_in'!A2:A18,integrantes_area!B23,'1_2_1_9_des_prototipo_modelo_in'!E2:E18, "I")</f>
        <v>0</v>
      </c>
      <c r="AK27" s="43">
        <f>COUNTIFS('1_2_1_9_des_prototipo_modelo_in'!A2:A18,integrantes_area!B23,'1_2_1_9_des_prototipo_modelo_in'!E2:E18, "C")</f>
        <v>0</v>
      </c>
      <c r="AL27" s="22">
        <f t="shared" si="0"/>
        <v>0</v>
      </c>
    </row>
    <row r="28" spans="2:38" x14ac:dyDescent="0.25">
      <c r="B28" s="25" t="s">
        <v>175</v>
      </c>
      <c r="C28" s="35" t="s">
        <v>128</v>
      </c>
      <c r="D28" s="43">
        <f>COUNTIFS('1_2_1_10_des_paq_computacionale'!A2:A18,integrantes_area!B7,'1_2_1_10_des_paq_computacionale'!E2:E18, "I")</f>
        <v>0</v>
      </c>
      <c r="E28" s="43">
        <f>COUNTIFS('1_2_1_10_des_paq_computacionale'!A2:A18,integrantes_area!B7,'1_2_1_10_des_paq_computacionale'!E2:E18, "C")</f>
        <v>0</v>
      </c>
      <c r="F28" s="43">
        <f>COUNTIFS('1_2_1_10_des_paq_computacionale'!A2:A18,integrantes_area!B8,'1_2_1_10_des_paq_computacionale'!E2:E18, "I")</f>
        <v>0</v>
      </c>
      <c r="G28" s="43">
        <f>COUNTIFS('1_2_1_10_des_paq_computacionale'!A2:A18,integrantes_area!B8,'1_2_1_10_des_paq_computacionale'!E2:E18, "C")</f>
        <v>0</v>
      </c>
      <c r="H28" s="43">
        <f>COUNTIFS('1_2_1_10_des_paq_computacionale'!A2:A18,integrantes_area!B9,'1_2_1_10_des_paq_computacionale'!E2:E18, "I")</f>
        <v>0</v>
      </c>
      <c r="I28" s="43">
        <f>COUNTIFS('1_2_1_10_des_paq_computacionale'!A2:A18,integrantes_area!B9,'1_2_1_10_des_paq_computacionale'!E2:E18, "C")</f>
        <v>0</v>
      </c>
      <c r="J28" s="43">
        <f>COUNTIFS('1_2_1_10_des_paq_computacionale'!A2:A18,integrantes_area!B10,'1_2_1_10_des_paq_computacionale'!E2:E18, "I")</f>
        <v>0</v>
      </c>
      <c r="K28" s="43">
        <f>COUNTIFS('1_2_1_10_des_paq_computacionale'!A2:A18,integrantes_area!B10,'1_2_1_10_des_paq_computacionale'!E2:E18, "C")</f>
        <v>0</v>
      </c>
      <c r="L28" s="43">
        <f>COUNTIFS('1_2_1_10_des_paq_computacionale'!A2:A18,integrantes_area!B11,'1_2_1_10_des_paq_computacionale'!E2:E18, "I")</f>
        <v>0</v>
      </c>
      <c r="M28" s="43">
        <f>COUNTIFS('1_2_1_10_des_paq_computacionale'!A2:A18,integrantes_area!B11,'1_2_1_10_des_paq_computacionale'!E2:E18, "C")</f>
        <v>0</v>
      </c>
      <c r="N28" s="43">
        <f>COUNTIFS('1_2_1_10_des_paq_computacionale'!A2:A18,integrantes_area!B12,'1_2_1_10_des_paq_computacionale'!E2:E18, "I")</f>
        <v>0</v>
      </c>
      <c r="O28" s="43">
        <f>COUNTIFS('1_2_1_10_des_paq_computacionale'!A2:A18,integrantes_area!B12,'1_2_1_10_des_paq_computacionale'!E2:E18, "C")</f>
        <v>0</v>
      </c>
      <c r="P28" s="43">
        <f>COUNTIFS('1_2_1_10_des_paq_computacionale'!A2:A18,integrantes_area!B13,'1_2_1_10_des_paq_computacionale'!E2:E18, "I")</f>
        <v>0</v>
      </c>
      <c r="Q28" s="43">
        <f>COUNTIFS('1_2_1_10_des_paq_computacionale'!A2:A18,integrantes_area!B13,'1_2_1_10_des_paq_computacionale'!E2:E18, "C")</f>
        <v>0</v>
      </c>
      <c r="R28" s="43">
        <f>COUNTIFS('1_2_1_10_des_paq_computacionale'!A2:A18,integrantes_area!B14,'1_2_1_10_des_paq_computacionale'!E2:E18, "I")</f>
        <v>0</v>
      </c>
      <c r="S28" s="43">
        <f>COUNTIFS('1_2_1_10_des_paq_computacionale'!A2:A18,integrantes_area!B14,'1_2_1_10_des_paq_computacionale'!E2:E18, "C")</f>
        <v>0</v>
      </c>
      <c r="T28" s="43">
        <f>COUNTIFS('1_2_1_10_des_paq_computacionale'!A2:A18,integrantes_area!B15,'1_2_1_10_des_paq_computacionale'!E2:E18, "I")</f>
        <v>0</v>
      </c>
      <c r="U28" s="43">
        <f>COUNTIFS('1_2_1_10_des_paq_computacionale'!A2:A18,integrantes_area!B15,'1_2_1_10_des_paq_computacionale'!E2:E18, "C")</f>
        <v>0</v>
      </c>
      <c r="V28" s="43">
        <f>COUNTIFS('1_2_1_10_des_paq_computacionale'!A2:A18,integrantes_area!B16,'1_2_1_10_des_paq_computacionale'!E2:E18, "I")</f>
        <v>0</v>
      </c>
      <c r="W28" s="43">
        <f>COUNTIFS('1_2_1_10_des_paq_computacionale'!A2:A18,integrantes_area!B16,'1_2_1_10_des_paq_computacionale'!E2:E18, "C")</f>
        <v>0</v>
      </c>
      <c r="X28" s="43">
        <f>COUNTIFS('1_2_1_10_des_paq_computacionale'!A2:A18,integrantes_area!B17,'1_2_1_10_des_paq_computacionale'!E2:E18, "I")</f>
        <v>0</v>
      </c>
      <c r="Y28" s="43">
        <f>COUNTIFS('1_2_1_10_des_paq_computacionale'!A2:A18,integrantes_area!B17,'1_2_1_10_des_paq_computacionale'!E2:E18, "C")</f>
        <v>0</v>
      </c>
      <c r="Z28" s="43">
        <f>COUNTIFS('1_2_1_10_des_paq_computacionale'!A2:A18,integrantes_area!B18,'1_2_1_10_des_paq_computacionale'!E2:E18, "I")</f>
        <v>0</v>
      </c>
      <c r="AA28" s="43">
        <f>COUNTIFS('1_2_1_10_des_paq_computacionale'!A2:A18,integrantes_area!B18,'1_2_1_10_des_paq_computacionale'!E2:E18, "C")</f>
        <v>0</v>
      </c>
      <c r="AB28" s="43">
        <f>COUNTIFS('1_2_1_10_des_paq_computacionale'!A2:A18,integrantes_area!B19,'1_2_1_10_des_paq_computacionale'!E2:E18, "I")</f>
        <v>0</v>
      </c>
      <c r="AC28" s="43">
        <f>COUNTIFS('1_2_1_10_des_paq_computacionale'!A2:A18,integrantes_area!B19,'1_2_1_10_des_paq_computacionale'!E2:E18, "C")</f>
        <v>0</v>
      </c>
      <c r="AD28" s="43">
        <f>COUNTIFS('1_2_1_10_des_paq_computacionale'!A2:A18,integrantes_area!B20,'1_2_1_10_des_paq_computacionale'!E2:E18, "I")</f>
        <v>0</v>
      </c>
      <c r="AE28" s="43">
        <f>COUNTIFS('1_2_1_10_des_paq_computacionale'!A2:A18,integrantes_area!B20,'1_2_1_10_des_paq_computacionale'!E2:E18, "C")</f>
        <v>0</v>
      </c>
      <c r="AF28" s="43">
        <f>COUNTIFS('1_2_1_10_des_paq_computacionale'!A2:A18,integrantes_area!B21,'1_2_1_10_des_paq_computacionale'!E2:E18, "I")</f>
        <v>0</v>
      </c>
      <c r="AG28" s="43">
        <f>COUNTIFS('1_2_1_10_des_paq_computacionale'!A2:A18,integrantes_area!B21,'1_2_1_10_des_paq_computacionale'!E2:E18, "C")</f>
        <v>0</v>
      </c>
      <c r="AH28" s="43">
        <f>COUNTIFS('1_2_1_10_des_paq_computacionale'!A2:A18,integrantes_area!B22,'1_2_1_10_des_paq_computacionale'!E2:E18, "I")</f>
        <v>0</v>
      </c>
      <c r="AI28" s="43">
        <f>COUNTIFS('1_2_1_10_des_paq_computacionale'!A2:A18,integrantes_area!B22,'1_2_1_10_des_paq_computacionale'!E2:E18, "C")</f>
        <v>0</v>
      </c>
      <c r="AJ28" s="43">
        <f>COUNTIFS('1_2_1_10_des_paq_computacionale'!A2:A18,integrantes_area!B23,'1_2_1_10_des_paq_computacionale'!E2:E18, "I")</f>
        <v>0</v>
      </c>
      <c r="AK28" s="43">
        <f>COUNTIFS('1_2_1_10_des_paq_computacionale'!A2:A18,integrantes_area!B23,'1_2_1_10_des_paq_computacionale'!E2:E18, "C")</f>
        <v>0</v>
      </c>
      <c r="AL28" s="22">
        <f t="shared" si="0"/>
        <v>0</v>
      </c>
    </row>
    <row r="29" spans="2:38" x14ac:dyDescent="0.25">
      <c r="B29" s="25" t="s">
        <v>176</v>
      </c>
      <c r="C29" s="35" t="s">
        <v>129</v>
      </c>
      <c r="D29" s="43">
        <f>COUNTIFS('1_2_1_11_cood_libro_cient_colec'!A2:A19,integrantes_area!B7,'1_2_1_11_cood_libro_cient_colec'!E2:E19, "I")</f>
        <v>0</v>
      </c>
      <c r="E29" s="43">
        <f>COUNTIFS('1_2_1_11_cood_libro_cient_colec'!A2:A19,integrantes_area!B7,'1_2_1_11_cood_libro_cient_colec'!E2:E19, "C")</f>
        <v>0</v>
      </c>
      <c r="F29" s="43">
        <f>COUNTIFS('1_2_1_11_cood_libro_cient_colec'!A2:A19,integrantes_area!B8,'1_2_1_11_cood_libro_cient_colec'!E2:E19, "I")</f>
        <v>0</v>
      </c>
      <c r="G29" s="43">
        <f>COUNTIFS('1_2_1_11_cood_libro_cient_colec'!A2:A19,integrantes_area!B8,'1_2_1_11_cood_libro_cient_colec'!E2:E19, "C")</f>
        <v>0</v>
      </c>
      <c r="H29" s="43">
        <f>COUNTIFS('1_2_1_11_cood_libro_cient_colec'!A2:A19,integrantes_area!B9,'1_2_1_11_cood_libro_cient_colec'!E2:E19, "I")</f>
        <v>0</v>
      </c>
      <c r="I29" s="43">
        <f>COUNTIFS('1_2_1_11_cood_libro_cient_colec'!A2:A19,integrantes_area!B9,'1_2_1_11_cood_libro_cient_colec'!E2:E19, "C")</f>
        <v>0</v>
      </c>
      <c r="J29" s="43">
        <f>COUNTIFS('1_2_1_11_cood_libro_cient_colec'!A2:A19,integrantes_area!B10,'1_2_1_11_cood_libro_cient_colec'!E2:E19, "I")</f>
        <v>0</v>
      </c>
      <c r="K29" s="43">
        <f>COUNTIFS('1_2_1_11_cood_libro_cient_colec'!A2:A19,integrantes_area!B10,'1_2_1_11_cood_libro_cient_colec'!E2:E19, "C")</f>
        <v>0</v>
      </c>
      <c r="L29" s="43">
        <f>COUNTIFS('1_2_1_11_cood_libro_cient_colec'!A2:A19,integrantes_area!B11,'1_2_1_11_cood_libro_cient_colec'!E2:E19, "I")</f>
        <v>0</v>
      </c>
      <c r="M29" s="43">
        <f>COUNTIFS('1_2_1_11_cood_libro_cient_colec'!A2:A19,integrantes_area!B11,'1_2_1_11_cood_libro_cient_colec'!E2:E19, "C")</f>
        <v>0</v>
      </c>
      <c r="N29" s="43">
        <f>COUNTIFS('1_2_1_11_cood_libro_cient_colec'!A2:A19,integrantes_area!B12,'1_2_1_11_cood_libro_cient_colec'!E2:E19, "I")</f>
        <v>0</v>
      </c>
      <c r="O29" s="43">
        <f>COUNTIFS('1_2_1_11_cood_libro_cient_colec'!A2:A19,integrantes_area!B12,'1_2_1_11_cood_libro_cient_colec'!E2:E19, "C")</f>
        <v>0</v>
      </c>
      <c r="P29" s="43">
        <f>COUNTIFS('1_2_1_11_cood_libro_cient_colec'!A2:A19,integrantes_area!B13,'1_2_1_11_cood_libro_cient_colec'!E2:E19, "I")</f>
        <v>0</v>
      </c>
      <c r="Q29" s="43">
        <f>COUNTIFS('1_2_1_11_cood_libro_cient_colec'!A2:A19,integrantes_area!B13,'1_2_1_11_cood_libro_cient_colec'!E2:E19, "C")</f>
        <v>0</v>
      </c>
      <c r="R29" s="43">
        <f>COUNTIFS('1_2_1_11_cood_libro_cient_colec'!A2:A19,integrantes_area!B14,'1_2_1_11_cood_libro_cient_colec'!E2:E19, "I")</f>
        <v>0</v>
      </c>
      <c r="S29" s="43">
        <f>COUNTIFS('1_2_1_11_cood_libro_cient_colec'!A2:A19,integrantes_area!B14,'1_2_1_11_cood_libro_cient_colec'!E2:E19, "C")</f>
        <v>0</v>
      </c>
      <c r="T29" s="43">
        <f>COUNTIFS('1_2_1_11_cood_libro_cient_colec'!A2:A19,integrantes_area!B15,'1_2_1_11_cood_libro_cient_colec'!E2:E19, "I")</f>
        <v>0</v>
      </c>
      <c r="U29" s="43">
        <f>COUNTIFS('1_2_1_11_cood_libro_cient_colec'!A2:A19,integrantes_area!B15,'1_2_1_11_cood_libro_cient_colec'!E2:E19, "C")</f>
        <v>0</v>
      </c>
      <c r="V29" s="43">
        <f>COUNTIFS('1_2_1_11_cood_libro_cient_colec'!A2:A19,integrantes_area!B16,'1_2_1_11_cood_libro_cient_colec'!E2:E19, "I")</f>
        <v>0</v>
      </c>
      <c r="W29" s="43">
        <f>COUNTIFS('1_2_1_11_cood_libro_cient_colec'!A2:A19,integrantes_area!B16,'1_2_1_11_cood_libro_cient_colec'!E2:E19, "C")</f>
        <v>0</v>
      </c>
      <c r="X29" s="43">
        <f>COUNTIFS('1_2_1_11_cood_libro_cient_colec'!A2:A19,integrantes_area!B17,'1_2_1_11_cood_libro_cient_colec'!E2:E19, "I")</f>
        <v>0</v>
      </c>
      <c r="Y29" s="43">
        <f>COUNTIFS('1_2_1_11_cood_libro_cient_colec'!A2:A19,integrantes_area!B17,'1_2_1_11_cood_libro_cient_colec'!E2:E19, "C")</f>
        <v>0</v>
      </c>
      <c r="Z29" s="43">
        <f>COUNTIFS('1_2_1_11_cood_libro_cient_colec'!A2:A19,integrantes_area!B18,'1_2_1_11_cood_libro_cient_colec'!E2:E19, "I")</f>
        <v>0</v>
      </c>
      <c r="AA29" s="43">
        <f>COUNTIFS('1_2_1_11_cood_libro_cient_colec'!A2:A19,integrantes_area!B18,'1_2_1_11_cood_libro_cient_colec'!E2:E19, "C")</f>
        <v>0</v>
      </c>
      <c r="AB29" s="43">
        <f>COUNTIFS('1_2_1_11_cood_libro_cient_colec'!A2:A19,integrantes_area!B19,'1_2_1_11_cood_libro_cient_colec'!E2:E19, "I")</f>
        <v>0</v>
      </c>
      <c r="AC29" s="43">
        <f>COUNTIFS('1_2_1_11_cood_libro_cient_colec'!A2:A19,integrantes_area!B19,'1_2_1_11_cood_libro_cient_colec'!E2:E19, "C")</f>
        <v>0</v>
      </c>
      <c r="AD29" s="43">
        <f>COUNTIFS('1_2_1_11_cood_libro_cient_colec'!A2:A19,integrantes_area!B20,'1_2_1_11_cood_libro_cient_colec'!E2:E19, "I")</f>
        <v>0</v>
      </c>
      <c r="AE29" s="43">
        <f>COUNTIFS('1_2_1_11_cood_libro_cient_colec'!A2:A19,integrantes_area!B20,'1_2_1_11_cood_libro_cient_colec'!E2:E19, "C")</f>
        <v>0</v>
      </c>
      <c r="AF29" s="43">
        <f>COUNTIFS('1_2_1_11_cood_libro_cient_colec'!A2:A19,integrantes_area!B21,'1_2_1_11_cood_libro_cient_colec'!E2:E19, "I")</f>
        <v>0</v>
      </c>
      <c r="AG29" s="43">
        <f>COUNTIFS('1_2_1_11_cood_libro_cient_colec'!A2:A19,integrantes_area!B21,'1_2_1_11_cood_libro_cient_colec'!E2:E19, "C")</f>
        <v>0</v>
      </c>
      <c r="AH29" s="43">
        <f>COUNTIFS('1_2_1_11_cood_libro_cient_colec'!A2:A19,integrantes_area!B22,'1_2_1_11_cood_libro_cient_colec'!E2:E19, "I")</f>
        <v>0</v>
      </c>
      <c r="AI29" s="43">
        <f>COUNTIFS('1_2_1_11_cood_libro_cient_colec'!A2:A19,integrantes_area!B22,'1_2_1_11_cood_libro_cient_colec'!E2:E19, "C")</f>
        <v>0</v>
      </c>
      <c r="AJ29" s="43">
        <f>COUNTIFS('1_2_1_11_cood_libro_cient_colec'!A2:A19,integrantes_area!B23,'1_2_1_11_cood_libro_cient_colec'!E2:E19, "I")</f>
        <v>0</v>
      </c>
      <c r="AK29" s="43">
        <f>COUNTIFS('1_2_1_11_cood_libro_cient_colec'!A2:A19,integrantes_area!B23,'1_2_1_11_cood_libro_cient_colec'!E2:E19, "C")</f>
        <v>0</v>
      </c>
      <c r="AL29" s="22">
        <f t="shared" si="0"/>
        <v>0</v>
      </c>
    </row>
    <row r="30" spans="2:38" x14ac:dyDescent="0.25">
      <c r="B30" s="23" t="s">
        <v>177</v>
      </c>
      <c r="C30" s="35" t="s">
        <v>130</v>
      </c>
      <c r="D30" s="43">
        <f>COUNTIFS('1_2_2_asesoria_proy_invest'!A2:A18,integrantes_area!B7,'1_2_2_asesoria_proy_invest'!E2:E18, "I")</f>
        <v>0</v>
      </c>
      <c r="E30" s="43">
        <f>COUNTIFS('1_2_2_asesoria_proy_invest'!A2:A18,integrantes_area!B7,'1_2_2_asesoria_proy_invest'!E2:E18, "C")</f>
        <v>0</v>
      </c>
      <c r="F30" s="43">
        <f>COUNTIFS('1_2_2_asesoria_proy_invest'!A2:A18,integrantes_area!B8,'1_2_2_asesoria_proy_invest'!E2:E18, "I")</f>
        <v>0</v>
      </c>
      <c r="G30" s="43">
        <f>COUNTIFS('1_2_2_asesoria_proy_invest'!A2:A18,integrantes_area!B8,'1_2_2_asesoria_proy_invest'!E2:E18, "C")</f>
        <v>0</v>
      </c>
      <c r="H30" s="43">
        <f>COUNTIFS('1_2_2_asesoria_proy_invest'!A2:A18,integrantes_area!B9,'1_2_2_asesoria_proy_invest'!E2:E18, "I")</f>
        <v>0</v>
      </c>
      <c r="I30" s="43">
        <f>COUNTIFS('1_2_2_asesoria_proy_invest'!A2:A18,integrantes_area!B9,'1_2_2_asesoria_proy_invest'!E2:E18, "C")</f>
        <v>0</v>
      </c>
      <c r="J30" s="43">
        <f>COUNTIFS('1_2_2_asesoria_proy_invest'!A2:A18,integrantes_area!B10,'1_2_2_asesoria_proy_invest'!E2:E18, "I")</f>
        <v>0</v>
      </c>
      <c r="K30" s="43">
        <f>COUNTIFS('1_2_2_asesoria_proy_invest'!A2:A18,integrantes_area!B10,'1_2_2_asesoria_proy_invest'!E2:E18, "C")</f>
        <v>0</v>
      </c>
      <c r="L30" s="43">
        <f>COUNTIFS('1_2_2_asesoria_proy_invest'!A2:A18,integrantes_area!B11,'1_2_2_asesoria_proy_invest'!E2:E18, "I")</f>
        <v>0</v>
      </c>
      <c r="M30" s="43">
        <f>COUNTIFS('1_2_2_asesoria_proy_invest'!A2:A18,integrantes_area!B11,'1_2_2_asesoria_proy_invest'!E2:E18, "C")</f>
        <v>0</v>
      </c>
      <c r="N30" s="43">
        <f>COUNTIFS('1_2_2_asesoria_proy_invest'!A2:A18,integrantes_area!B12,'1_2_2_asesoria_proy_invest'!E2:E18, "I")</f>
        <v>0</v>
      </c>
      <c r="O30" s="43">
        <f>COUNTIFS('1_2_2_asesoria_proy_invest'!A2:A18,integrantes_area!B12,'1_2_2_asesoria_proy_invest'!E2:E18, "C")</f>
        <v>0</v>
      </c>
      <c r="P30" s="43">
        <f>COUNTIFS('1_2_2_asesoria_proy_invest'!A2:A18,integrantes_area!B13,'1_2_2_asesoria_proy_invest'!E2:E18, "I")</f>
        <v>0</v>
      </c>
      <c r="Q30" s="43">
        <f>COUNTIFS('1_2_2_asesoria_proy_invest'!A2:A18,integrantes_area!B13,'1_2_2_asesoria_proy_invest'!E2:E18, "C")</f>
        <v>0</v>
      </c>
      <c r="R30" s="43">
        <f>COUNTIFS('1_2_2_asesoria_proy_invest'!A2:A18,integrantes_area!B14,'1_2_2_asesoria_proy_invest'!E2:E18, "I")</f>
        <v>0</v>
      </c>
      <c r="S30" s="43">
        <f>COUNTIFS('1_2_2_asesoria_proy_invest'!A2:A18,integrantes_area!B14,'1_2_2_asesoria_proy_invest'!E2:E18, "C")</f>
        <v>0</v>
      </c>
      <c r="T30" s="43">
        <f>COUNTIFS('1_2_2_asesoria_proy_invest'!A2:A18,integrantes_area!B15,'1_2_2_asesoria_proy_invest'!E2:E18, "I")</f>
        <v>0</v>
      </c>
      <c r="U30" s="43">
        <f>COUNTIFS('1_2_2_asesoria_proy_invest'!A2:A18,integrantes_area!B15,'1_2_2_asesoria_proy_invest'!E2:E18, "C")</f>
        <v>0</v>
      </c>
      <c r="V30" s="43">
        <f>COUNTIFS('1_2_2_asesoria_proy_invest'!A2:A18,integrantes_area!B16,'1_2_2_asesoria_proy_invest'!E2:E18, "I")</f>
        <v>0</v>
      </c>
      <c r="W30" s="43">
        <f>COUNTIFS('1_2_2_asesoria_proy_invest'!A2:A18,integrantes_area!B16,'1_2_2_asesoria_proy_invest'!E2:E18, "C")</f>
        <v>0</v>
      </c>
      <c r="X30" s="43">
        <f>COUNTIFS('1_2_2_asesoria_proy_invest'!A2:A18,integrantes_area!B17,'1_2_2_asesoria_proy_invest'!E2:E18, "I")</f>
        <v>0</v>
      </c>
      <c r="Y30" s="43">
        <f>COUNTIFS('1_2_2_asesoria_proy_invest'!A2:A18,integrantes_area!B17,'1_2_2_asesoria_proy_invest'!E2:E18, "C")</f>
        <v>0</v>
      </c>
      <c r="Z30" s="43">
        <f>COUNTIFS('1_2_2_asesoria_proy_invest'!A2:A18,integrantes_area!B18,'1_2_2_asesoria_proy_invest'!E2:E18, "I")</f>
        <v>0</v>
      </c>
      <c r="AA30" s="43">
        <f>COUNTIFS('1_2_2_asesoria_proy_invest'!A2:A18,integrantes_area!B18,'1_2_2_asesoria_proy_invest'!E2:E18, "C")</f>
        <v>0</v>
      </c>
      <c r="AB30" s="43">
        <f>COUNTIFS('1_2_2_asesoria_proy_invest'!A2:A18,integrantes_area!B19,'1_2_2_asesoria_proy_invest'!E2:E18, "I")</f>
        <v>0</v>
      </c>
      <c r="AC30" s="43">
        <f>COUNTIFS('1_2_2_asesoria_proy_invest'!A2:A18,integrantes_area!B19,'1_2_2_asesoria_proy_invest'!E2:E18, "C")</f>
        <v>0</v>
      </c>
      <c r="AD30" s="43">
        <f>COUNTIFS('1_2_2_asesoria_proy_invest'!A2:A18,integrantes_area!B20,'1_2_2_asesoria_proy_invest'!E2:E18, "I")</f>
        <v>0</v>
      </c>
      <c r="AE30" s="43">
        <f>COUNTIFS('1_2_2_asesoria_proy_invest'!A2:A18,integrantes_area!B20,'1_2_2_asesoria_proy_invest'!E2:E18, "C")</f>
        <v>0</v>
      </c>
      <c r="AF30" s="43">
        <f>COUNTIFS('1_2_2_asesoria_proy_invest'!A2:A18,integrantes_area!B21,'1_2_2_asesoria_proy_invest'!E2:E18, "I")</f>
        <v>0</v>
      </c>
      <c r="AG30" s="43">
        <f>COUNTIFS('1_2_2_asesoria_proy_invest'!A2:A18,integrantes_area!B21,'1_2_2_asesoria_proy_invest'!E2:E18, "C")</f>
        <v>0</v>
      </c>
      <c r="AH30" s="43">
        <f>COUNTIFS('1_2_2_asesoria_proy_invest'!A2:A18,integrantes_area!B22,'1_2_2_asesoria_proy_invest'!E2:E18, "I")</f>
        <v>0</v>
      </c>
      <c r="AI30" s="43">
        <f>COUNTIFS('1_2_2_asesoria_proy_invest'!A2:A18,integrantes_area!B22,'1_2_2_asesoria_proy_invest'!E2:E18, "C")</f>
        <v>0</v>
      </c>
      <c r="AJ30" s="43">
        <f>COUNTIFS('1_2_2_asesoria_proy_invest'!A2:A18,integrantes_area!B23,'1_2_2_asesoria_proy_invest'!E2:E18, "I")</f>
        <v>0</v>
      </c>
      <c r="AK30" s="43">
        <f>COUNTIFS('1_2_2_asesoria_proy_invest'!A2:A18,integrantes_area!B23,'1_2_2_asesoria_proy_invest'!E2:E18, "C")</f>
        <v>0</v>
      </c>
      <c r="AL30" s="22">
        <f t="shared" si="0"/>
        <v>0</v>
      </c>
    </row>
    <row r="31" spans="2:38" x14ac:dyDescent="0.25">
      <c r="B31" s="22"/>
      <c r="C31" s="29" t="s">
        <v>132</v>
      </c>
      <c r="D31" s="43">
        <f t="shared" ref="D31:U31" si="1">SUM(D7:D30)</f>
        <v>2</v>
      </c>
      <c r="E31" s="24">
        <f>SUM(E7:E30)</f>
        <v>0</v>
      </c>
      <c r="F31" s="37">
        <f t="shared" si="1"/>
        <v>12</v>
      </c>
      <c r="G31" s="43">
        <f>SUM(G7:G30)</f>
        <v>2</v>
      </c>
      <c r="H31" s="24">
        <f t="shared" si="1"/>
        <v>17</v>
      </c>
      <c r="I31" s="24">
        <f>SUM(I7:I30)</f>
        <v>0</v>
      </c>
      <c r="J31" s="43">
        <f>SUM(J7:J30)</f>
        <v>0</v>
      </c>
      <c r="K31" s="24">
        <f t="shared" si="1"/>
        <v>0</v>
      </c>
      <c r="L31" s="37">
        <f>SUM(L7:L30)</f>
        <v>5</v>
      </c>
      <c r="M31" s="24">
        <f t="shared" si="1"/>
        <v>3</v>
      </c>
      <c r="N31" s="37">
        <f>SUM(N7:N30)</f>
        <v>2</v>
      </c>
      <c r="O31" s="37">
        <f t="shared" si="1"/>
        <v>7</v>
      </c>
      <c r="P31" s="37">
        <f>SUM(P7:P30)</f>
        <v>4</v>
      </c>
      <c r="Q31" s="37">
        <f t="shared" si="1"/>
        <v>7</v>
      </c>
      <c r="R31" s="37">
        <f>SUM(R7:R30)</f>
        <v>0</v>
      </c>
      <c r="S31" s="37">
        <f t="shared" si="1"/>
        <v>0</v>
      </c>
      <c r="T31" s="43">
        <f>SUM(T7:T30)</f>
        <v>0</v>
      </c>
      <c r="U31" s="43">
        <f t="shared" si="1"/>
        <v>0</v>
      </c>
      <c r="V31" s="37">
        <f>SUM(V7:V30)</f>
        <v>0</v>
      </c>
      <c r="W31" s="37">
        <f>SUM(W7:W30)</f>
        <v>0</v>
      </c>
      <c r="X31" s="37">
        <f>SUM(X7:X30)</f>
        <v>5</v>
      </c>
      <c r="Y31" s="37">
        <f t="shared" ref="Y31:Z31" si="2">SUM(Y7:Y30)</f>
        <v>2</v>
      </c>
      <c r="Z31" s="37">
        <f t="shared" si="2"/>
        <v>0</v>
      </c>
      <c r="AA31" s="43">
        <f>SUM(AA7:AA30)</f>
        <v>0</v>
      </c>
      <c r="AB31" s="43">
        <f t="shared" ref="AB31:AK31" si="3">SUM(AB7:AB30)</f>
        <v>4</v>
      </c>
      <c r="AC31" s="43">
        <f t="shared" si="3"/>
        <v>0</v>
      </c>
      <c r="AD31" s="43">
        <f t="shared" si="3"/>
        <v>0</v>
      </c>
      <c r="AE31" s="43">
        <f t="shared" si="3"/>
        <v>0</v>
      </c>
      <c r="AF31" s="43">
        <f t="shared" si="3"/>
        <v>12</v>
      </c>
      <c r="AG31" s="43">
        <f t="shared" si="3"/>
        <v>0</v>
      </c>
      <c r="AH31" s="43">
        <f t="shared" si="3"/>
        <v>0</v>
      </c>
      <c r="AI31" s="43">
        <f t="shared" si="3"/>
        <v>0</v>
      </c>
      <c r="AJ31" s="43">
        <f t="shared" si="3"/>
        <v>0</v>
      </c>
      <c r="AK31" s="43">
        <f t="shared" si="3"/>
        <v>0</v>
      </c>
      <c r="AL31" s="29">
        <f>SUM(AL7:AL30)</f>
        <v>84</v>
      </c>
    </row>
  </sheetData>
  <mergeCells count="18">
    <mergeCell ref="AD6:AE6"/>
    <mergeCell ref="AF6:AG6"/>
    <mergeCell ref="AH6:AI6"/>
    <mergeCell ref="AJ6:AK6"/>
    <mergeCell ref="T6:U6"/>
    <mergeCell ref="V6:W6"/>
    <mergeCell ref="B1:AL4"/>
    <mergeCell ref="H6:I6"/>
    <mergeCell ref="F6:G6"/>
    <mergeCell ref="D6:E6"/>
    <mergeCell ref="J6:K6"/>
    <mergeCell ref="L6:M6"/>
    <mergeCell ref="N6:O6"/>
    <mergeCell ref="P6:Q6"/>
    <mergeCell ref="R6:S6"/>
    <mergeCell ref="X6:Y6"/>
    <mergeCell ref="Z6:AA6"/>
    <mergeCell ref="AB6:AC6"/>
  </mergeCells>
  <hyperlinks>
    <hyperlink ref="B7" location="'1_1_3_1_paquete_didactico_manua'!A1" display="1_1_3_1_paquete_didactico_manua" xr:uid="{45875A45-7DB6-4777-A91D-D625EFEB7F69}"/>
    <hyperlink ref="B8" location="'1_1_3_2_notas_de_curso_normal'!A1" display="1_1_3_2_notas_de_curso_normal" xr:uid="{E0813A8E-2ECF-432E-9075-D682E30D0518}"/>
    <hyperlink ref="B9" location="'1_1_3_3_notas_de_curso_especial'!A1" display="1_1_3_3_notas_de_curso_especial" xr:uid="{433A6E8F-F817-4BBB-B790-9A6D0190306F}"/>
    <hyperlink ref="B10" location="'1_1_3_4_antologias_comentadas'!A1" display="1_1_3_4_antologias_comentadas" xr:uid="{2E077988-D219-4179-8688-89BE15BEE6AA}"/>
    <hyperlink ref="B11" location="'1_1_3_5_libros_de_texto'!A1" display="1_1_3_5_libros_de_texto" xr:uid="{55DC6CC1-5C84-4181-8ACC-ED73B28A47DA}"/>
    <hyperlink ref="B12" location="'1_1_3_6_doct_audio_video_cine_f'!A1" display="1_1_3_6_doct_audio_video_cine_f" xr:uid="{69837A8A-190A-45CF-A42E-3C9B20904486}"/>
    <hyperlink ref="B13" location="'1_1_3_7_equipo_laboratorio_mod_'!A1" display="1_1_3_7_equipo_laboratorio_mod_" xr:uid="{02579479-C61E-4A9F-B210-42893D568167}"/>
    <hyperlink ref="B14" location="'1_1_3_8_des_paq_comp_plataforma'!A1" display="1_1_3_8_des_paq_comp_plataforma" xr:uid="{AA33925B-9D95-4383-8846-29F712486D10}"/>
    <hyperlink ref="B15" location="'1_1_3_9_trad_public_de_libros'!A1" display="1_1_3_9_trad_public_de_libros" xr:uid="{CB045704-4A3A-4D4A-A4A5-D7D9386485BD}"/>
    <hyperlink ref="B16" location="'1_1_3_10_trad_public_articulo'!A1" display="1_1_3_10_trad_public_articulo" xr:uid="{61089E15-FCDA-48BD-A060-C2F4C52E40B2}"/>
    <hyperlink ref="B17" location="'1_1_3_11_trad_edit_documentales'!A1" display="1_1_3_11_trad_edit_documentales" xr:uid="{EF1CD326-D55A-4FB5-86DF-BE33FA748384}"/>
    <hyperlink ref="B18" location="'1_1_3_12_des_aula_virtual'!A1" display="1_1_3_12_des_aula_virtual" xr:uid="{672D769A-BFD2-422D-97A8-2E98A3EE9B4C}"/>
    <hyperlink ref="B19" location="'1_2_1_1_reporte_invest_tecnico'!A1" display="1_2_1_1_reporte_invest_tecnico" xr:uid="{A8CA54B1-31A5-4DDD-96E2-C59FF978B53F}"/>
    <hyperlink ref="B20" location="'1_2_1_2_memorias_congreso_exten'!A1" display="1_2_1_2_memorias_congreso_exten" xr:uid="{A42364D8-F759-49CB-86DC-4F605614E3D8}"/>
    <hyperlink ref="B21" location="'1_2_1_3_art_especializado_inves'!A1" display="1_2_1_3_art_especializado_inves" xr:uid="{EEE3671E-3F0C-421C-9B78-C8CCA1BAC441}"/>
    <hyperlink ref="B22" location="'1_2_1_4_libro_cientifico'!A1" display="1_2_1_4_libro_cientifico" xr:uid="{C70BCDFB-EEA0-4310-8B4A-CF8ED565288D}"/>
    <hyperlink ref="B23" location="'1_2_1_5_patentes_registro_acept'!A1" display="1_2_1_5_patentes_registro_acept" xr:uid="{952C9E40-EC85-473E-AC9F-3815A4C79B43}"/>
    <hyperlink ref="B24" location="'1_2_1_6_expedicion_titulo_paten'!A1" display="1_2_1_6_expedicion_titulo_paten" xr:uid="{F8682175-AB93-477E-B01A-5ADEFFFA9EF1}"/>
    <hyperlink ref="B25" location="'1_2_1_7_trab_pres_event_especia'!A1" display="1_2_1_7_trab_pres_event_especia" xr:uid="{81EB600B-73E7-4F52-93D2-26FBB649E9B2}"/>
    <hyperlink ref="B26" location="'1_2_1_8_conferencias_magistrale'!A1" display="1_2_1_8_conferencias_magistrale" xr:uid="{BEB3BBE9-E3FE-4F03-A501-2EAC7C432CFA}"/>
    <hyperlink ref="B27" location="'1_2_1_9_des_prototipo_modelo_in'!A1" display="1_2_1_9_des_prototipo_modelo_in" xr:uid="{32A9B5B4-713F-418F-989F-DC8753F48497}"/>
    <hyperlink ref="B28" location="'1_2_1_10_des_paq_computacionale'!A1" display="1_2_1_10_des_paq_computacionale" xr:uid="{D8255D2C-FAE2-43B5-BDAF-2339BAD292F1}"/>
    <hyperlink ref="B29" location="'1_2_1_11_cood_libro_cient_colec'!A1" display="1_2_1_11_cood_libro_cient_colec" xr:uid="{FCBBA32D-54E3-4C2A-BB37-2954FEA625BD}"/>
    <hyperlink ref="B30" location="'1_2_2_asesoria_proy_invest'!A1" display="1_2_2_asesoria_proy_invest" xr:uid="{95C303DA-8563-4B87-93A5-EE8024A17CB0}"/>
  </hyperlink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4107-3A40-4F34-9B5A-C65DB0C75538}">
  <dimension ref="A1:BT31"/>
  <sheetViews>
    <sheetView topLeftCell="B1" zoomScale="90" zoomScaleNormal="90" workbookViewId="0">
      <selection activeCell="B1" sqref="B1:BT4"/>
    </sheetView>
  </sheetViews>
  <sheetFormatPr baseColWidth="10" defaultRowHeight="15" x14ac:dyDescent="0.25"/>
  <cols>
    <col min="3" max="3" width="39.42578125" customWidth="1"/>
    <col min="4" max="51" width="36.28515625" customWidth="1"/>
    <col min="52" max="71" width="36.28515625" style="93" customWidth="1"/>
    <col min="72" max="72" width="32" customWidth="1"/>
    <col min="80" max="80" width="44.28515625" customWidth="1"/>
  </cols>
  <sheetData>
    <row r="1" spans="2:72" ht="14.45" customHeight="1" x14ac:dyDescent="0.25">
      <c r="B1" s="155" t="s">
        <v>810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row>
    <row r="2" spans="2:72" x14ac:dyDescent="0.25">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row>
    <row r="3" spans="2:72" x14ac:dyDescent="0.25">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row>
    <row r="4" spans="2:72" x14ac:dyDescent="0.25">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row>
    <row r="5" spans="2:72" x14ac:dyDescent="0.25">
      <c r="D5" s="44" t="s">
        <v>196</v>
      </c>
      <c r="E5" s="45" t="s">
        <v>193</v>
      </c>
      <c r="F5" s="41" t="s">
        <v>194</v>
      </c>
      <c r="G5" s="45" t="s">
        <v>195</v>
      </c>
      <c r="H5" s="44" t="s">
        <v>196</v>
      </c>
      <c r="I5" s="46" t="s">
        <v>193</v>
      </c>
      <c r="J5" s="41" t="s">
        <v>194</v>
      </c>
      <c r="K5" s="46" t="s">
        <v>195</v>
      </c>
      <c r="L5" s="44" t="s">
        <v>196</v>
      </c>
      <c r="M5" s="47" t="s">
        <v>193</v>
      </c>
      <c r="N5" s="41" t="s">
        <v>194</v>
      </c>
      <c r="O5" s="47" t="s">
        <v>195</v>
      </c>
      <c r="P5" s="44" t="s">
        <v>196</v>
      </c>
      <c r="Q5" s="48" t="s">
        <v>193</v>
      </c>
      <c r="R5" s="41" t="s">
        <v>194</v>
      </c>
      <c r="S5" s="48" t="s">
        <v>195</v>
      </c>
      <c r="T5" s="44" t="s">
        <v>196</v>
      </c>
      <c r="U5" s="49" t="s">
        <v>193</v>
      </c>
      <c r="V5" s="41" t="s">
        <v>194</v>
      </c>
      <c r="W5" s="49" t="s">
        <v>195</v>
      </c>
      <c r="X5" s="44" t="s">
        <v>196</v>
      </c>
      <c r="Y5" s="50" t="s">
        <v>193</v>
      </c>
      <c r="Z5" s="41" t="s">
        <v>194</v>
      </c>
      <c r="AA5" s="50" t="s">
        <v>195</v>
      </c>
      <c r="AB5" s="44" t="s">
        <v>196</v>
      </c>
      <c r="AC5" s="51" t="s">
        <v>193</v>
      </c>
      <c r="AD5" s="41" t="s">
        <v>194</v>
      </c>
      <c r="AE5" s="51" t="s">
        <v>195</v>
      </c>
      <c r="AF5" s="44" t="s">
        <v>196</v>
      </c>
      <c r="AG5" s="52" t="s">
        <v>193</v>
      </c>
      <c r="AH5" s="41" t="s">
        <v>194</v>
      </c>
      <c r="AI5" s="52" t="s">
        <v>195</v>
      </c>
      <c r="AJ5" s="44" t="s">
        <v>196</v>
      </c>
      <c r="AK5" s="53" t="s">
        <v>193</v>
      </c>
      <c r="AL5" s="41" t="s">
        <v>194</v>
      </c>
      <c r="AM5" s="53" t="s">
        <v>195</v>
      </c>
      <c r="AN5" s="44" t="s">
        <v>196</v>
      </c>
      <c r="AO5" s="50" t="s">
        <v>193</v>
      </c>
      <c r="AP5" s="41" t="s">
        <v>194</v>
      </c>
      <c r="AQ5" s="50" t="s">
        <v>195</v>
      </c>
      <c r="AR5" s="44" t="s">
        <v>196</v>
      </c>
      <c r="AS5" s="79" t="s">
        <v>193</v>
      </c>
      <c r="AT5" s="74" t="s">
        <v>194</v>
      </c>
      <c r="AU5" s="79" t="s">
        <v>195</v>
      </c>
      <c r="AV5" s="44" t="s">
        <v>196</v>
      </c>
      <c r="AW5" s="47" t="s">
        <v>193</v>
      </c>
      <c r="AX5" s="74" t="s">
        <v>194</v>
      </c>
      <c r="AY5" s="47" t="s">
        <v>195</v>
      </c>
      <c r="AZ5" s="44" t="s">
        <v>196</v>
      </c>
      <c r="BA5" s="48" t="s">
        <v>193</v>
      </c>
      <c r="BB5" s="102" t="s">
        <v>194</v>
      </c>
      <c r="BC5" s="48" t="s">
        <v>195</v>
      </c>
      <c r="BD5" s="44" t="s">
        <v>196</v>
      </c>
      <c r="BE5" s="104" t="s">
        <v>193</v>
      </c>
      <c r="BF5" s="102" t="s">
        <v>194</v>
      </c>
      <c r="BG5" s="104" t="s">
        <v>195</v>
      </c>
      <c r="BH5" s="44" t="s">
        <v>196</v>
      </c>
      <c r="BI5" s="47" t="s">
        <v>193</v>
      </c>
      <c r="BJ5" s="102" t="s">
        <v>194</v>
      </c>
      <c r="BK5" s="47" t="s">
        <v>195</v>
      </c>
      <c r="BL5" s="44" t="s">
        <v>196</v>
      </c>
      <c r="BM5" s="53" t="s">
        <v>193</v>
      </c>
      <c r="BN5" s="102" t="s">
        <v>194</v>
      </c>
      <c r="BO5" s="53" t="s">
        <v>195</v>
      </c>
      <c r="BP5" s="44" t="s">
        <v>196</v>
      </c>
      <c r="BQ5" s="45" t="s">
        <v>193</v>
      </c>
      <c r="BR5" s="102" t="s">
        <v>194</v>
      </c>
      <c r="BS5" s="45" t="s">
        <v>195</v>
      </c>
      <c r="BT5" s="1"/>
    </row>
    <row r="6" spans="2:72" x14ac:dyDescent="0.25">
      <c r="B6" s="26" t="s">
        <v>81</v>
      </c>
      <c r="C6" s="26" t="s">
        <v>82</v>
      </c>
      <c r="D6" s="176" t="str">
        <f>integrantes_area!F7</f>
        <v>35671 QUIROZIBARRAANA RUTH</v>
      </c>
      <c r="E6" s="177"/>
      <c r="F6" s="177"/>
      <c r="G6" s="178"/>
      <c r="H6" s="179" t="str">
        <f>integrantes_area!F8</f>
        <v>9794 NAVARROBENITEZBERNARDO</v>
      </c>
      <c r="I6" s="180"/>
      <c r="J6" s="180"/>
      <c r="K6" s="181"/>
      <c r="L6" s="167" t="str">
        <f>integrantes_area!F9</f>
        <v>17997 RAMIREZVELAZQUEZBLANCA REBECA</v>
      </c>
      <c r="M6" s="168"/>
      <c r="N6" s="168"/>
      <c r="O6" s="169"/>
      <c r="P6" s="191" t="str">
        <f>integrantes_area!F10</f>
        <v>11465 PRECIATLAMBARRIEDUARDO JOSE</v>
      </c>
      <c r="Q6" s="192"/>
      <c r="R6" s="192"/>
      <c r="S6" s="193"/>
      <c r="T6" s="188" t="str">
        <f>integrantes_area!F11</f>
        <v>3495 PRADILLACOBOSEMILIO</v>
      </c>
      <c r="U6" s="189"/>
      <c r="V6" s="189"/>
      <c r="W6" s="190"/>
      <c r="X6" s="173" t="str">
        <f>integrantes_area!F12</f>
        <v>10413 AGUILARMENDEZFERNANDO ANTONIO</v>
      </c>
      <c r="Y6" s="174"/>
      <c r="Z6" s="174"/>
      <c r="AA6" s="175"/>
      <c r="AB6" s="185" t="str">
        <f>integrantes_area!F13</f>
        <v>28488 RUIZ VELAZCOSANCHEZJAVIER</v>
      </c>
      <c r="AC6" s="186"/>
      <c r="AD6" s="186"/>
      <c r="AE6" s="187"/>
      <c r="AF6" s="182" t="str">
        <f>integrantes_area!F14</f>
        <v>13813 MONZONGUTIERREZJORGE GUILLERMO</v>
      </c>
      <c r="AG6" s="183"/>
      <c r="AH6" s="183"/>
      <c r="AI6" s="184"/>
      <c r="AJ6" s="170" t="str">
        <f>integrantes_area!F15</f>
        <v>8560 PEREZPIJOANJORGE PEDRO</v>
      </c>
      <c r="AK6" s="171"/>
      <c r="AL6" s="171"/>
      <c r="AM6" s="172"/>
      <c r="AN6" s="173" t="str">
        <f>integrantes_area!F16</f>
        <v>10812 MARTINEZDURANJOSE LUIS</v>
      </c>
      <c r="AO6" s="174"/>
      <c r="AP6" s="174"/>
      <c r="AQ6" s="175"/>
      <c r="AR6" s="194" t="str">
        <f>integrantes_area!F17</f>
        <v>24539 MARQUEZLOPEZLISETT</v>
      </c>
      <c r="AS6" s="195"/>
      <c r="AT6" s="195"/>
      <c r="AU6" s="196"/>
      <c r="AV6" s="158" t="str">
        <f>integrantes_area!F18</f>
        <v>10417 LARAVARGASMANUEL</v>
      </c>
      <c r="AW6" s="159"/>
      <c r="AX6" s="159"/>
      <c r="AY6" s="160"/>
      <c r="AZ6" s="197" t="str">
        <f>integrantes_area!F19</f>
        <v>16358 GOMEZCRUZMARIA DE JESUS</v>
      </c>
      <c r="BA6" s="198"/>
      <c r="BB6" s="198"/>
      <c r="BC6" s="199"/>
      <c r="BD6" s="200" t="str">
        <f>integrantes_area!F20</f>
        <v>11205 GARCIACASTAÑEDAPAUL</v>
      </c>
      <c r="BE6" s="201"/>
      <c r="BF6" s="201"/>
      <c r="BG6" s="202"/>
      <c r="BH6" s="158" t="str">
        <f>integrantes_area!F21</f>
        <v>23478 PINOHIDALGORICARDO ADALBERTO</v>
      </c>
      <c r="BI6" s="159"/>
      <c r="BJ6" s="159"/>
      <c r="BK6" s="160"/>
      <c r="BL6" s="161" t="str">
        <f>integrantes_area!F22</f>
        <v>83 EIBENSCHUTZHARTMANROBERTO GABRIEL</v>
      </c>
      <c r="BM6" s="162"/>
      <c r="BN6" s="162"/>
      <c r="BO6" s="163"/>
      <c r="BP6" s="164" t="str">
        <f>integrantes_area!F23</f>
        <v>23093 MARTINEZOCAMPOVICTOR HUGO</v>
      </c>
      <c r="BQ6" s="165"/>
      <c r="BR6" s="165"/>
      <c r="BS6" s="166"/>
      <c r="BT6" s="26" t="s">
        <v>197</v>
      </c>
    </row>
    <row r="7" spans="2:72" x14ac:dyDescent="0.25">
      <c r="B7" s="23" t="s">
        <v>154</v>
      </c>
      <c r="C7" s="78" t="s">
        <v>112</v>
      </c>
      <c r="D7" s="43">
        <f>COUNTIFS('1_1_3_1_paquete_didactico_manua'!A2:A20,integrantes_area!B7,'1_1_3_1_paquete_didactico_manua'!E2:E20, "I")</f>
        <v>0</v>
      </c>
      <c r="E7" s="43">
        <f>SUMIFS('1_1_3_1_paquete_didactico_manua'!C2:C20,'1_1_3_1_paquete_didactico_manua'!A2:A20,integrantes_area!B7,'1_1_3_1_paquete_didactico_manua'!E2:E20, "I")</f>
        <v>0</v>
      </c>
      <c r="F7" s="43">
        <f>COUNTIFS('1_1_3_1_paquete_didactico_manua'!A2:A20,integrantes_area!B7,'1_1_3_1_paquete_didactico_manua'!E2:E20, "C")</f>
        <v>0</v>
      </c>
      <c r="G7" s="43">
        <f>SUMIFS('1_1_3_1_paquete_didactico_manua'!D2:D20,'1_1_3_1_paquete_didactico_manua'!A2:A20,integrantes_area!B7,'1_1_3_1_paquete_didactico_manua'!E2:E20, "C")</f>
        <v>0</v>
      </c>
      <c r="H7" s="43">
        <f>COUNTIFS('1_1_3_1_paquete_didactico_manua'!A2:A20,integrantes_area!B8,'1_1_3_1_paquete_didactico_manua'!E2:E20, "I")</f>
        <v>0</v>
      </c>
      <c r="I7" s="43">
        <f>SUMIFS('1_1_3_1_paquete_didactico_manua'!C2:C20,'1_1_3_1_paquete_didactico_manua'!A2:A20,integrantes_area!B8,'1_1_3_1_paquete_didactico_manua'!E2:E20, "I")</f>
        <v>0</v>
      </c>
      <c r="J7" s="43">
        <f>COUNTIFS('1_1_3_1_paquete_didactico_manua'!A2:A20,integrantes_area!B8,'1_1_3_1_paquete_didactico_manua'!E2:E20, "C")</f>
        <v>0</v>
      </c>
      <c r="K7" s="43">
        <f>SUMIFS('1_1_3_1_paquete_didactico_manua'!D2:D20,'1_1_3_1_paquete_didactico_manua'!A2:A20,integrantes_area!B8,'1_1_3_1_paquete_didactico_manua'!E2:E20, "C")</f>
        <v>0</v>
      </c>
      <c r="L7" s="43">
        <f>COUNTIFS('1_1_3_1_paquete_didactico_manua'!A2:A20,integrantes_area!B9,'1_1_3_1_paquete_didactico_manua'!E2:E20, "I")</f>
        <v>0</v>
      </c>
      <c r="M7" s="43">
        <f>SUMIFS('1_1_3_1_paquete_didactico_manua'!C2:C20,'1_1_3_1_paquete_didactico_manua'!A2:A20,integrantes_area!B9,'1_1_3_1_paquete_didactico_manua'!E2:E20, "I")</f>
        <v>0</v>
      </c>
      <c r="N7" s="43">
        <f>COUNTIFS('1_1_3_1_paquete_didactico_manua'!A2:A20,integrantes_area!B9,'1_1_3_1_paquete_didactico_manua'!E2:E20, "C")</f>
        <v>0</v>
      </c>
      <c r="O7" s="43">
        <f>SUMIFS('1_1_3_1_paquete_didactico_manua'!D2:D20,'1_1_3_1_paquete_didactico_manua'!A2:A20,integrantes_area!B9,'1_1_3_1_paquete_didactico_manua'!E2:E20, "C")</f>
        <v>0</v>
      </c>
      <c r="P7" s="43">
        <f>COUNTIFS('1_1_3_1_paquete_didactico_manua'!A2:A20,integrantes_area!B10,'1_1_3_1_paquete_didactico_manua'!E2:E20, "I")</f>
        <v>0</v>
      </c>
      <c r="Q7" s="43">
        <f>SUMIFS('1_1_3_1_paquete_didactico_manua'!C2:C20,'1_1_3_1_paquete_didactico_manua'!A2:A20,integrantes_area!B10,'1_1_3_1_paquete_didactico_manua'!E2:E20, "I")</f>
        <v>0</v>
      </c>
      <c r="R7" s="43">
        <f>COUNTIFS('1_1_3_1_paquete_didactico_manua'!A2:A20,integrantes_area!B10,'1_1_3_1_paquete_didactico_manua'!E2:E20, "C")</f>
        <v>0</v>
      </c>
      <c r="S7" s="43">
        <f>SUMIFS('1_1_3_1_paquete_didactico_manua'!D2:D20,'1_1_3_1_paquete_didactico_manua'!A2:A20,integrantes_area!B10,'1_1_3_1_paquete_didactico_manua'!E2:E20, "C")</f>
        <v>0</v>
      </c>
      <c r="T7" s="43">
        <f>COUNTIFS('1_1_3_1_paquete_didactico_manua'!A2:A20,integrantes_area!B11,'1_1_3_1_paquete_didactico_manua'!E2:E20, "I")</f>
        <v>0</v>
      </c>
      <c r="U7" s="43">
        <f>SUMIFS('1_1_3_1_paquete_didactico_manua'!C2:C20,'1_1_3_1_paquete_didactico_manua'!A2:A20,integrantes_area!B11,'1_1_3_1_paquete_didactico_manua'!E2:E20, "I")</f>
        <v>0</v>
      </c>
      <c r="V7" s="43">
        <f>COUNTIFS('1_1_3_1_paquete_didactico_manua'!A2:A20,integrantes_area!B11,'1_1_3_1_paquete_didactico_manua'!E2:E20, "C")</f>
        <v>0</v>
      </c>
      <c r="W7" s="43">
        <f>SUMIFS('1_1_3_1_paquete_didactico_manua'!D2:D20,'1_1_3_1_paquete_didactico_manua'!A2:A20,integrantes_area!B11,'1_1_3_1_paquete_didactico_manua'!E2:E20, "C")</f>
        <v>0</v>
      </c>
      <c r="X7" s="43">
        <f>COUNTIFS('1_1_3_1_paquete_didactico_manua'!A2:A20,integrantes_area!B12,'1_1_3_1_paquete_didactico_manua'!E2:E20, "I")</f>
        <v>0</v>
      </c>
      <c r="Y7" s="43">
        <f>SUMIFS('1_1_3_1_paquete_didactico_manua'!C2:C20,'1_1_3_1_paquete_didactico_manua'!A2:A20,integrantes_area!B12,'1_1_3_1_paquete_didactico_manua'!E2:E20, "I")</f>
        <v>0</v>
      </c>
      <c r="Z7" s="43">
        <f>COUNTIFS('1_1_3_1_paquete_didactico_manua'!A2:A20,integrantes_area!B12,'1_1_3_1_paquete_didactico_manua'!E2:E20, "C")</f>
        <v>0</v>
      </c>
      <c r="AA7" s="43">
        <f>SUMIFS('1_1_3_1_paquete_didactico_manua'!D2:D20,'1_1_3_1_paquete_didactico_manua'!A2:A20,integrantes_area!B12,'1_1_3_1_paquete_didactico_manua'!E2:E20, "C")</f>
        <v>0</v>
      </c>
      <c r="AB7" s="43">
        <f>COUNTIFS('1_1_3_1_paquete_didactico_manua'!A2:A20,integrantes_area!B13,'1_1_3_1_paquete_didactico_manua'!E2:E20, "I")</f>
        <v>0</v>
      </c>
      <c r="AC7" s="43">
        <f>SUMIFS('1_1_3_1_paquete_didactico_manua'!C2:C20,'1_1_3_1_paquete_didactico_manua'!A2:A20,integrantes_area!B13,'1_1_3_1_paquete_didactico_manua'!E2:E20, "I")</f>
        <v>0</v>
      </c>
      <c r="AD7" s="43">
        <f>COUNTIFS('1_1_3_1_paquete_didactico_manua'!A2:A20,integrantes_area!B13,'1_1_3_1_paquete_didactico_manua'!E2:E20, "C")</f>
        <v>0</v>
      </c>
      <c r="AE7" s="43">
        <f>SUMIFS('1_1_3_1_paquete_didactico_manua'!D2:D20,'1_1_3_1_paquete_didactico_manua'!A2:A20,integrantes_area!B13,'1_1_3_1_paquete_didactico_manua'!E2:E20, "C")</f>
        <v>0</v>
      </c>
      <c r="AF7" s="43">
        <f>COUNTIFS('1_1_3_1_paquete_didactico_manua'!A2:A20,integrantes_area!B14,'1_1_3_1_paquete_didactico_manua'!E2:E20, "I")</f>
        <v>0</v>
      </c>
      <c r="AG7" s="43">
        <f>SUMIFS('1_1_3_1_paquete_didactico_manua'!C2:C20,'1_1_3_1_paquete_didactico_manua'!A2:A20,integrantes_area!B14,'1_1_3_1_paquete_didactico_manua'!E2:E20, "I")</f>
        <v>0</v>
      </c>
      <c r="AH7" s="43">
        <f>COUNTIFS('1_1_3_1_paquete_didactico_manua'!A2:A20,integrantes_area!B14,'1_1_3_1_paquete_didactico_manua'!E2:E20, "C")</f>
        <v>0</v>
      </c>
      <c r="AI7" s="43">
        <f>SUMIFS('1_1_3_1_paquete_didactico_manua'!D2:D20,'1_1_3_1_paquete_didactico_manua'!A2:A20,integrantes_area!B14,'1_1_3_1_paquete_didactico_manua'!E2:E20, "C")</f>
        <v>0</v>
      </c>
      <c r="AJ7" s="43">
        <f>COUNTIFS('1_1_3_1_paquete_didactico_manua'!A2:A20,integrantes_area!B15,'1_1_3_1_paquete_didactico_manua'!E2:E20, "I")</f>
        <v>0</v>
      </c>
      <c r="AK7" s="43">
        <f>SUMIFS('1_1_3_1_paquete_didactico_manua'!C2:C20,'1_1_3_1_paquete_didactico_manua'!A2:A20,integrantes_area!B15,'1_1_3_1_paquete_didactico_manua'!E2:E20, "I")</f>
        <v>0</v>
      </c>
      <c r="AL7" s="43">
        <f>COUNTIFS('1_1_3_1_paquete_didactico_manua'!A2:A20,integrantes_area!B15,'1_1_3_1_paquete_didactico_manua'!E2:E20, "C")</f>
        <v>0</v>
      </c>
      <c r="AM7" s="43">
        <f>SUMIFS('1_1_3_1_paquete_didactico_manua'!D2:D20,'1_1_3_1_paquete_didactico_manua'!A2:A20,integrantes_area!B15,'1_1_3_1_paquete_didactico_manua'!E2:E20, "C")</f>
        <v>0</v>
      </c>
      <c r="AN7" s="43">
        <f>COUNTIFS('1_1_3_1_paquete_didactico_manua'!A2:A20,integrantes_area!B16,'1_1_3_1_paquete_didactico_manua'!E2:E20, "I")</f>
        <v>0</v>
      </c>
      <c r="AO7" s="43">
        <f>SUMIFS('1_1_3_1_paquete_didactico_manua'!C2:C20,'1_1_3_1_paquete_didactico_manua'!A2:A20,integrantes_area!B16,'1_1_3_1_paquete_didactico_manua'!E2:E20, "I")</f>
        <v>0</v>
      </c>
      <c r="AP7" s="43">
        <f>COUNTIFS('1_1_3_1_paquete_didactico_manua'!A2:A20,integrantes_area!B16,'1_1_3_1_paquete_didactico_manua'!E2:E20, "C")</f>
        <v>0</v>
      </c>
      <c r="AQ7" s="43">
        <f>SUMIFS('1_1_3_1_paquete_didactico_manua'!D2:D20,'1_1_3_1_paquete_didactico_manua'!A2:A20,integrantes_area!B16,'1_1_3_1_paquete_didactico_manua'!E2:E20, "C")</f>
        <v>0</v>
      </c>
      <c r="AR7" s="43">
        <f>COUNTIFS('1_1_3_1_paquete_didactico_manua'!A2:A20,integrantes_area!B17,'1_1_3_1_paquete_didactico_manua'!E2:E20, "I")</f>
        <v>0</v>
      </c>
      <c r="AS7" s="43">
        <f>SUMIFS('1_1_3_1_paquete_didactico_manua'!C2:C20,'1_1_3_1_paquete_didactico_manua'!A2:A20,integrantes_area!B17,'1_1_3_1_paquete_didactico_manua'!E2:E20, "I")</f>
        <v>0</v>
      </c>
      <c r="AT7" s="43">
        <f>COUNTIFS('1_1_3_1_paquete_didactico_manua'!A2:A20,integrantes_area!B17,'1_1_3_1_paquete_didactico_manua'!E2:E20, "C")</f>
        <v>0</v>
      </c>
      <c r="AU7" s="43">
        <f>SUMIFS('1_1_3_1_paquete_didactico_manua'!D2:D20,'1_1_3_1_paquete_didactico_manua'!A2:A20,integrantes_area!B17,'1_1_3_1_paquete_didactico_manua'!E2:E20, "C")</f>
        <v>0</v>
      </c>
      <c r="AV7" s="43">
        <f>COUNTIFS('1_1_3_1_paquete_didactico_manua'!A2:A20,integrantes_area!B18,'1_1_3_1_paquete_didactico_manua'!E2:E20, "I")</f>
        <v>0</v>
      </c>
      <c r="AW7" s="43">
        <f>SUMIFS('1_1_3_1_paquete_didactico_manua'!C2:C20,'1_1_3_1_paquete_didactico_manua'!A2:A20,integrantes_area!B18,'1_1_3_1_paquete_didactico_manua'!E2:E20, "I")</f>
        <v>0</v>
      </c>
      <c r="AX7" s="43">
        <f>COUNTIFS('1_1_3_1_paquete_didactico_manua'!A2:A20,integrantes_area!B18,'1_1_3_1_paquete_didactico_manua'!E2:E20, "C")</f>
        <v>0</v>
      </c>
      <c r="AY7" s="43">
        <f>SUMIFS('1_1_3_1_paquete_didactico_manua'!D2:D20,'1_1_3_1_paquete_didactico_manua'!A2:A20,integrantes_area!B18,'1_1_3_1_paquete_didactico_manua'!E2:E20, "C")</f>
        <v>0</v>
      </c>
      <c r="AZ7" s="43">
        <f>COUNTIFS('1_1_3_1_paquete_didactico_manua'!A2:A20,integrantes_area!B19,'1_1_3_1_paquete_didactico_manua'!E2:E20, "I")</f>
        <v>0</v>
      </c>
      <c r="BA7" s="43">
        <f>SUMIFS('1_1_3_1_paquete_didactico_manua'!C2:C20,'1_1_3_1_paquete_didactico_manua'!A2:A20,integrantes_area!B19,'1_1_3_1_paquete_didactico_manua'!E2:E20, "I")</f>
        <v>0</v>
      </c>
      <c r="BB7" s="43">
        <f>COUNTIFS('1_1_3_1_paquete_didactico_manua'!A2:A20,integrantes_area!B19,'1_1_3_1_paquete_didactico_manua'!E2:E20, "C")</f>
        <v>0</v>
      </c>
      <c r="BC7" s="43">
        <f>SUMIFS('1_1_3_1_paquete_didactico_manua'!D2:D20,'1_1_3_1_paquete_didactico_manua'!A2:A20,integrantes_area!B19,'1_1_3_1_paquete_didactico_manua'!E2:E20, "C")</f>
        <v>0</v>
      </c>
      <c r="BD7" s="43">
        <f>COUNTIFS('1_1_3_1_paquete_didactico_manua'!A2:A20,integrantes_area!B20,'1_1_3_1_paquete_didactico_manua'!E2:E20, "I")</f>
        <v>0</v>
      </c>
      <c r="BE7" s="43">
        <f>SUMIFS('1_1_3_1_paquete_didactico_manua'!C2:C20,'1_1_3_1_paquete_didactico_manua'!A2:A20,integrantes_area!B20,'1_1_3_1_paquete_didactico_manua'!E2:E20, "I")</f>
        <v>0</v>
      </c>
      <c r="BF7" s="43">
        <f>COUNTIFS('1_1_3_1_paquete_didactico_manua'!A2:A20,integrantes_area!B20,'1_1_3_1_paquete_didactico_manua'!E2:E20, "C")</f>
        <v>0</v>
      </c>
      <c r="BG7" s="43">
        <f>SUMIFS('1_1_3_1_paquete_didactico_manua'!D2:D20,'1_1_3_1_paquete_didactico_manua'!A2:A20,integrantes_area!B20,'1_1_3_1_paquete_didactico_manua'!E2:E20, "C")</f>
        <v>0</v>
      </c>
      <c r="BH7" s="43">
        <f>COUNTIFS('1_1_3_1_paquete_didactico_manua'!A2:A20,integrantes_area!B21,'1_1_3_1_paquete_didactico_manua'!E2:E20, "I")</f>
        <v>0</v>
      </c>
      <c r="BI7" s="43">
        <f>SUMIFS('1_1_3_1_paquete_didactico_manua'!C2:C20,'1_1_3_1_paquete_didactico_manua'!A2:A20,integrantes_area!B21,'1_1_3_1_paquete_didactico_manua'!E2:E20, "I")</f>
        <v>0</v>
      </c>
      <c r="BJ7" s="43">
        <f>COUNTIFS('1_1_3_1_paquete_didactico_manua'!A2:A20,integrantes_area!B21,'1_1_3_1_paquete_didactico_manua'!E2:E20, "C")</f>
        <v>0</v>
      </c>
      <c r="BK7" s="43">
        <f>SUMIFS('1_1_3_1_paquete_didactico_manua'!D2:D20,'1_1_3_1_paquete_didactico_manua'!A2:A20,integrantes_area!B21,'1_1_3_1_paquete_didactico_manua'!E2:E20, "C")</f>
        <v>0</v>
      </c>
      <c r="BL7" s="43">
        <f>COUNTIFS('1_1_3_1_paquete_didactico_manua'!A2:A20,integrantes_area!B22,'1_1_3_1_paquete_didactico_manua'!E2:E20, "I")</f>
        <v>0</v>
      </c>
      <c r="BM7" s="43">
        <f>SUMIFS('1_1_3_1_paquete_didactico_manua'!C2:C20,'1_1_3_1_paquete_didactico_manua'!A2:A20,integrantes_area!B22,'1_1_3_1_paquete_didactico_manua'!E2:E20, "I")</f>
        <v>0</v>
      </c>
      <c r="BN7" s="43">
        <f>COUNTIFS('1_1_3_1_paquete_didactico_manua'!A2:A20,integrantes_area!B22,'1_1_3_1_paquete_didactico_manua'!E2:E20, "C")</f>
        <v>0</v>
      </c>
      <c r="BO7" s="43">
        <f>SUMIFS('1_1_3_1_paquete_didactico_manua'!D2:D20,'1_1_3_1_paquete_didactico_manua'!A2:A20,integrantes_area!B22,'1_1_3_1_paquete_didactico_manua'!E2:E20, "C")</f>
        <v>0</v>
      </c>
      <c r="BP7" s="43">
        <f>COUNTIFS('1_1_3_1_paquete_didactico_manua'!A2:A20,integrantes_area!B23,'1_1_3_1_paquete_didactico_manua'!E2:E20, "I")</f>
        <v>0</v>
      </c>
      <c r="BQ7" s="43">
        <f>SUMIFS('1_1_3_1_paquete_didactico_manua'!C2:C20,'1_1_3_1_paquete_didactico_manua'!A2:A20,integrantes_area!B23,'1_1_3_1_paquete_didactico_manua'!E2:E20, "I")</f>
        <v>0</v>
      </c>
      <c r="BR7" s="43">
        <f>COUNTIFS('1_1_3_1_paquete_didactico_manua'!A2:A20,integrantes_area!B23,'1_1_3_1_paquete_didactico_manua'!E2:E20, "C")</f>
        <v>0</v>
      </c>
      <c r="BS7" s="43">
        <f>SUMIFS('1_1_3_1_paquete_didactico_manua'!D2:D20,'1_1_3_1_paquete_didactico_manua'!A2:A20,integrantes_area!B23,'1_1_3_1_paquete_didactico_manua'!E2:E20, "C")</f>
        <v>0</v>
      </c>
      <c r="BT7" s="22">
        <f>SUM('1_1_3_1_paquete_didactico_manua'!H24)</f>
        <v>0</v>
      </c>
    </row>
    <row r="8" spans="2:72" x14ac:dyDescent="0.25">
      <c r="B8" s="23" t="s">
        <v>155</v>
      </c>
      <c r="C8" s="35" t="s">
        <v>107</v>
      </c>
      <c r="D8" s="43">
        <f>COUNTIFS('1_1_3_2_notas_de_curso_normal'!A2:A18,integrantes_area!B7,'1_1_3_2_notas_de_curso_normal'!E2:E18, "I")</f>
        <v>0</v>
      </c>
      <c r="E8" s="43">
        <f>SUMIFS('1_1_3_2_notas_de_curso_normal'!C2:C20,'1_1_3_2_notas_de_curso_normal'!A2:A20,integrantes_area!B7,'1_1_3_2_notas_de_curso_normal'!E2:E20, "I")</f>
        <v>0</v>
      </c>
      <c r="F8" s="43">
        <f>COUNTIFS('1_1_3_2_notas_de_curso_normal'!A2:A18,integrantes_area!B7,'1_1_3_2_notas_de_curso_normal'!E2:E18, "C")</f>
        <v>0</v>
      </c>
      <c r="G8" s="43">
        <f>SUMIFS('1_1_3_2_notas_de_curso_normal'!D2:D20,'1_1_3_2_notas_de_curso_normal'!A2:A20,integrantes_area!B7,'1_1_3_2_notas_de_curso_normal'!E2:E20, "C")</f>
        <v>0</v>
      </c>
      <c r="H8" s="43">
        <f>COUNTIFS('1_1_3_2_notas_de_curso_normal'!A2:A18,integrantes_area!B8,'1_1_3_2_notas_de_curso_normal'!E2:E18, "I")</f>
        <v>0</v>
      </c>
      <c r="I8" s="43">
        <f>SUMIFS('1_1_3_2_notas_de_curso_normal'!C2:C20,'1_1_3_2_notas_de_curso_normal'!A2:A20,integrantes_area!B8,'1_1_3_2_notas_de_curso_normal'!E2:E20, "I")</f>
        <v>0</v>
      </c>
      <c r="J8" s="43">
        <f>COUNTIFS('1_1_3_2_notas_de_curso_normal'!A2:A18,integrantes_area!B8,'1_1_3_2_notas_de_curso_normal'!E2:E18, "C")</f>
        <v>0</v>
      </c>
      <c r="K8" s="43">
        <f>SUMIFS('1_1_3_2_notas_de_curso_normal'!D2:D20,'1_1_3_2_notas_de_curso_normal'!A2:A20,integrantes_area!B8,'1_1_3_2_notas_de_curso_normal'!E2:E20, "C")</f>
        <v>0</v>
      </c>
      <c r="L8" s="43">
        <f>COUNTIFS('1_1_3_2_notas_de_curso_normal'!A2:A18,integrantes_area!B9,'1_1_3_2_notas_de_curso_normal'!E2:E18, "I")</f>
        <v>0</v>
      </c>
      <c r="M8" s="43">
        <f>SUMIFS('1_1_3_2_notas_de_curso_normal'!C2:C20,'1_1_3_2_notas_de_curso_normal'!A2:A20,integrantes_area!B9,'1_1_3_2_notas_de_curso_normal'!E2:E20, "I")</f>
        <v>0</v>
      </c>
      <c r="N8" s="43">
        <f>COUNTIFS('1_1_3_2_notas_de_curso_normal'!A2:A18,integrantes_area!B9,'1_1_3_2_notas_de_curso_normal'!E2:E18, "C")</f>
        <v>0</v>
      </c>
      <c r="O8" s="43">
        <f>SUMIFS('1_1_3_2_notas_de_curso_normal'!D2:D20,'1_1_3_2_notas_de_curso_normal'!A2:A20,integrantes_area!B9,'1_1_3_2_notas_de_curso_normal'!E2:E20, "C")</f>
        <v>0</v>
      </c>
      <c r="P8" s="43">
        <f>COUNTIFS('1_1_3_2_notas_de_curso_normal'!A2:A18,integrantes_area!B10,'1_1_3_2_notas_de_curso_normal'!E2:E18, "I")</f>
        <v>0</v>
      </c>
      <c r="Q8" s="43">
        <f>SUMIFS('1_1_3_2_notas_de_curso_normal'!C2:C20,'1_1_3_2_notas_de_curso_normal'!A2:A20,integrantes_area!B10,'1_1_3_2_notas_de_curso_normal'!E2:E20, "I")</f>
        <v>0</v>
      </c>
      <c r="R8" s="43">
        <f>COUNTIFS('1_1_3_2_notas_de_curso_normal'!A2:A18,integrantes_area!B10,'1_1_3_2_notas_de_curso_normal'!E2:E18, "C")</f>
        <v>0</v>
      </c>
      <c r="S8" s="43">
        <f>SUMIFS('1_1_3_2_notas_de_curso_normal'!D2:D20,'1_1_3_2_notas_de_curso_normal'!A2:A20,integrantes_area!B10,'1_1_3_2_notas_de_curso_normal'!E2:E20, "C")</f>
        <v>0</v>
      </c>
      <c r="T8" s="43">
        <f>COUNTIFS('1_1_3_2_notas_de_curso_normal'!A2:A18,integrantes_area!B11,'1_1_3_2_notas_de_curso_normal'!E2:E18, "I")</f>
        <v>0</v>
      </c>
      <c r="U8" s="43">
        <f>SUMIFS('1_1_3_2_notas_de_curso_normal'!C2:C20,'1_1_3_2_notas_de_curso_normal'!A2:A20,integrantes_area!B11,'1_1_3_2_notas_de_curso_normal'!E2:E20, "I")</f>
        <v>0</v>
      </c>
      <c r="V8" s="43">
        <f>COUNTIFS('1_1_3_2_notas_de_curso_normal'!A2:A18,integrantes_area!B11,'1_1_3_2_notas_de_curso_normal'!E2:E18, "C")</f>
        <v>0</v>
      </c>
      <c r="W8" s="43">
        <f>SUMIFS('1_1_3_2_notas_de_curso_normal'!D2:D20,'1_1_3_2_notas_de_curso_normal'!A2:A20,integrantes_area!B11,'1_1_3_2_notas_de_curso_normal'!E2:E20, "C")</f>
        <v>0</v>
      </c>
      <c r="X8" s="43">
        <f>COUNTIFS('1_1_3_2_notas_de_curso_normal'!A2:A18,integrantes_area!B12,'1_1_3_2_notas_de_curso_normal'!E2:E18, "I")</f>
        <v>0</v>
      </c>
      <c r="Y8" s="43">
        <f>SUMIFS('1_1_3_2_notas_de_curso_normal'!C2:C20,'1_1_3_2_notas_de_curso_normal'!A2:A20,integrantes_area!B12,'1_1_3_2_notas_de_curso_normal'!E2:E20, "I")</f>
        <v>0</v>
      </c>
      <c r="Z8" s="43">
        <f>COUNTIFS('1_1_3_2_notas_de_curso_normal'!A2:A18,integrantes_area!B12,'1_1_3_2_notas_de_curso_normal'!E2:E18, "C")</f>
        <v>0</v>
      </c>
      <c r="AA8" s="43">
        <f>SUMIFS('1_1_3_2_notas_de_curso_normal'!D2:D20,'1_1_3_2_notas_de_curso_normal'!A2:A20,integrantes_area!B12,'1_1_3_2_notas_de_curso_normal'!E2:E20, "C")</f>
        <v>0</v>
      </c>
      <c r="AB8" s="43">
        <f>COUNTIFS('1_1_3_2_notas_de_curso_normal'!A2:A18,integrantes_area!B13,'1_1_3_2_notas_de_curso_normal'!E2:E18, "I")</f>
        <v>1</v>
      </c>
      <c r="AC8" s="43">
        <f>SUMIFS('1_1_3_2_notas_de_curso_normal'!C2:C20,'1_1_3_2_notas_de_curso_normal'!A2:A20,integrantes_area!B13,'1_1_3_2_notas_de_curso_normal'!E2:E20, "I")</f>
        <v>440</v>
      </c>
      <c r="AD8" s="43">
        <f>COUNTIFS('1_1_3_2_notas_de_curso_normal'!A2:A18,integrantes_area!B13,'1_1_3_2_notas_de_curso_normal'!E2:E18, "C")</f>
        <v>0</v>
      </c>
      <c r="AE8" s="43">
        <f>SUMIFS('1_1_3_2_notas_de_curso_normal'!D2:D20,'1_1_3_2_notas_de_curso_normal'!A2:A20,integrantes_area!B13,'1_1_3_2_notas_de_curso_normal'!E2:E20, "C")</f>
        <v>0</v>
      </c>
      <c r="AF8" s="43">
        <f>COUNTIFS('1_1_3_2_notas_de_curso_normal'!A2:A18,integrantes_area!B14,'1_1_3_2_notas_de_curso_normal'!E2:E18, "I")</f>
        <v>0</v>
      </c>
      <c r="AG8" s="43">
        <f>SUMIFS('1_1_3_2_notas_de_curso_normal'!C2:C20,'1_1_3_2_notas_de_curso_normal'!A2:A20,integrantes_area!B14,'1_1_3_2_notas_de_curso_normal'!E2:E20, "I")</f>
        <v>0</v>
      </c>
      <c r="AH8" s="43">
        <f>COUNTIFS('1_1_3_2_notas_de_curso_normal'!A2:A18,integrantes_area!B14,'1_1_3_2_notas_de_curso_normal'!E2:E18, "C")</f>
        <v>0</v>
      </c>
      <c r="AI8" s="43">
        <f>SUMIFS('1_1_3_2_notas_de_curso_normal'!D2:D20,'1_1_3_2_notas_de_curso_normal'!A2:A20,integrantes_area!B14,'1_1_3_2_notas_de_curso_normal'!E2:E20, "C")</f>
        <v>0</v>
      </c>
      <c r="AJ8" s="43">
        <f>COUNTIFS('1_1_3_2_notas_de_curso_normal'!A2:A18,integrantes_area!B15,'1_1_3_2_notas_de_curso_normal'!E2:E18, "I")</f>
        <v>0</v>
      </c>
      <c r="AK8" s="43">
        <f>SUMIFS('1_1_3_2_notas_de_curso_normal'!C2:C20,'1_1_3_2_notas_de_curso_normal'!A2:A20,integrantes_area!B15,'1_1_3_2_notas_de_curso_normal'!E2:E20, "I")</f>
        <v>0</v>
      </c>
      <c r="AL8" s="43">
        <f>COUNTIFS('1_1_3_2_notas_de_curso_normal'!A2:A18,integrantes_area!B15,'1_1_3_2_notas_de_curso_normal'!E2:E18, "C")</f>
        <v>0</v>
      </c>
      <c r="AM8" s="43">
        <f>SUMIFS('1_1_3_2_notas_de_curso_normal'!D2:D20,'1_1_3_2_notas_de_curso_normal'!A2:A20,integrantes_area!B15,'1_1_3_2_notas_de_curso_normal'!E2:E20, "C")</f>
        <v>0</v>
      </c>
      <c r="AN8" s="43">
        <f>COUNTIFS('1_1_3_2_notas_de_curso_normal'!A2:A18,integrantes_area!B16,'1_1_3_2_notas_de_curso_normal'!E2:E18, "I")</f>
        <v>0</v>
      </c>
      <c r="AO8" s="43">
        <f>SUMIFS('1_1_3_2_notas_de_curso_normal'!C2:C20,'1_1_3_2_notas_de_curso_normal'!A2:A20,integrantes_area!B16,'1_1_3_2_notas_de_curso_normal'!E2:E20, "I")</f>
        <v>0</v>
      </c>
      <c r="AP8" s="43">
        <f>COUNTIFS('1_1_3_2_notas_de_curso_normal'!A2:A18,integrantes_area!B16,'1_1_3_2_notas_de_curso_normal'!E2:E18, "C")</f>
        <v>0</v>
      </c>
      <c r="AQ8" s="43">
        <f>SUMIFS('1_1_3_2_notas_de_curso_normal'!D2:D20,'1_1_3_2_notas_de_curso_normal'!A2:A20,integrantes_area!B16,'1_1_3_2_notas_de_curso_normal'!E2:E20, "C")</f>
        <v>0</v>
      </c>
      <c r="AR8" s="43">
        <f>COUNTIFS('1_1_3_2_notas_de_curso_normal'!A2:A18,integrantes_area!B17,'1_1_3_2_notas_de_curso_normal'!E2:E18, "I")</f>
        <v>0</v>
      </c>
      <c r="AS8" s="43">
        <f>SUMIFS('1_1_3_2_notas_de_curso_normal'!C2:C20,'1_1_3_2_notas_de_curso_normal'!A2:A20,integrantes_area!B17,'1_1_3_2_notas_de_curso_normal'!E2:E20, "I")</f>
        <v>0</v>
      </c>
      <c r="AT8" s="43">
        <f>COUNTIFS('1_1_3_2_notas_de_curso_normal'!A2:A18,integrantes_area!B17,'1_1_3_2_notas_de_curso_normal'!E2:E18, "C")</f>
        <v>0</v>
      </c>
      <c r="AU8" s="43">
        <f>SUMIFS('1_1_3_2_notas_de_curso_normal'!D2:D20,'1_1_3_2_notas_de_curso_normal'!A2:A20,integrantes_area!B17,'1_1_3_2_notas_de_curso_normal'!E2:E20, "C")</f>
        <v>0</v>
      </c>
      <c r="AV8" s="43">
        <f>COUNTIFS('1_1_3_2_notas_de_curso_normal'!A2:A18,integrantes_area!B18,'1_1_3_2_notas_de_curso_normal'!E2:E18, "I")</f>
        <v>0</v>
      </c>
      <c r="AW8" s="43">
        <f>SUMIFS('1_1_3_2_notas_de_curso_normal'!C2:C20,'1_1_3_2_notas_de_curso_normal'!A2:A20,integrantes_area!B18,'1_1_3_2_notas_de_curso_normal'!E2:E20, "I")</f>
        <v>0</v>
      </c>
      <c r="AX8" s="43">
        <f>COUNTIFS('1_1_3_2_notas_de_curso_normal'!A2:A18,integrantes_area!B18,'1_1_3_2_notas_de_curso_normal'!E2:E18, "C")</f>
        <v>0</v>
      </c>
      <c r="AY8" s="43">
        <f>SUMIFS('1_1_3_2_notas_de_curso_normal'!D2:D20,'1_1_3_2_notas_de_curso_normal'!A2:A20,integrantes_area!B18,'1_1_3_2_notas_de_curso_normal'!E2:E20, "C")</f>
        <v>0</v>
      </c>
      <c r="AZ8" s="43">
        <f>COUNTIFS('1_1_3_2_notas_de_curso_normal'!A2:A18,integrantes_area!B19,'1_1_3_2_notas_de_curso_normal'!E2:E18, "I")</f>
        <v>0</v>
      </c>
      <c r="BA8" s="43">
        <f>SUMIFS('1_1_3_2_notas_de_curso_normal'!C2:C20,'1_1_3_2_notas_de_curso_normal'!A2:A20,integrantes_area!B19,'1_1_3_2_notas_de_curso_normal'!E2:E20, "I")</f>
        <v>0</v>
      </c>
      <c r="BB8" s="43">
        <f>COUNTIFS('1_1_3_2_notas_de_curso_normal'!A2:A18,integrantes_area!B19,'1_1_3_2_notas_de_curso_normal'!E2:E18, "C")</f>
        <v>0</v>
      </c>
      <c r="BC8" s="43">
        <f>SUMIFS('1_1_3_2_notas_de_curso_normal'!D2:D20,'1_1_3_2_notas_de_curso_normal'!A2:A20,integrantes_area!B19,'1_1_3_2_notas_de_curso_normal'!E2:E20, "C")</f>
        <v>0</v>
      </c>
      <c r="BD8" s="43">
        <f>COUNTIFS('1_1_3_2_notas_de_curso_normal'!A2:A18,integrantes_area!B20,'1_1_3_2_notas_de_curso_normal'!E2:E18, "I")</f>
        <v>0</v>
      </c>
      <c r="BE8" s="43">
        <f>SUMIFS('1_1_3_2_notas_de_curso_normal'!C2:C20,'1_1_3_2_notas_de_curso_normal'!A2:A20,integrantes_area!B20,'1_1_3_2_notas_de_curso_normal'!E2:E20, "I")</f>
        <v>0</v>
      </c>
      <c r="BF8" s="43">
        <f>COUNTIFS('1_1_3_2_notas_de_curso_normal'!A2:A18,integrantes_area!B20,'1_1_3_2_notas_de_curso_normal'!E2:E18, "C")</f>
        <v>0</v>
      </c>
      <c r="BG8" s="43">
        <f>SUMIFS('1_1_3_2_notas_de_curso_normal'!D2:D20,'1_1_3_2_notas_de_curso_normal'!A2:A20,integrantes_area!B20,'1_1_3_2_notas_de_curso_normal'!E2:E20, "C")</f>
        <v>0</v>
      </c>
      <c r="BH8" s="43">
        <f>COUNTIFS('1_1_3_2_notas_de_curso_normal'!A2:A18,integrantes_area!B21,'1_1_3_2_notas_de_curso_normal'!E2:E18, "I")</f>
        <v>0</v>
      </c>
      <c r="BI8" s="43">
        <f>SUMIFS('1_1_3_2_notas_de_curso_normal'!C2:C20,'1_1_3_2_notas_de_curso_normal'!A2:A20,integrantes_area!B21,'1_1_3_2_notas_de_curso_normal'!E2:E20, "I")</f>
        <v>0</v>
      </c>
      <c r="BJ8" s="43">
        <f>COUNTIFS('1_1_3_2_notas_de_curso_normal'!A2:A18,integrantes_area!B21,'1_1_3_2_notas_de_curso_normal'!E2:E18, "C")</f>
        <v>0</v>
      </c>
      <c r="BK8" s="43">
        <f>SUMIFS('1_1_3_2_notas_de_curso_normal'!D2:D20,'1_1_3_2_notas_de_curso_normal'!A2:A20,integrantes_area!B21,'1_1_3_2_notas_de_curso_normal'!E2:E20, "C")</f>
        <v>0</v>
      </c>
      <c r="BL8" s="43">
        <f>COUNTIFS('1_1_3_2_notas_de_curso_normal'!A2:A18,integrantes_area!B22,'1_1_3_2_notas_de_curso_normal'!E2:E18, "I")</f>
        <v>0</v>
      </c>
      <c r="BM8" s="43">
        <f>SUMIFS('1_1_3_2_notas_de_curso_normal'!C2:C20,'1_1_3_2_notas_de_curso_normal'!A2:A20,integrantes_area!B22,'1_1_3_2_notas_de_curso_normal'!E2:E20, "I")</f>
        <v>0</v>
      </c>
      <c r="BN8" s="43">
        <f>COUNTIFS('1_1_3_2_notas_de_curso_normal'!A2:A18,integrantes_area!B22,'1_1_3_2_notas_de_curso_normal'!E2:E18, "C")</f>
        <v>0</v>
      </c>
      <c r="BO8" s="43">
        <f>SUMIFS('1_1_3_2_notas_de_curso_normal'!D2:D20,'1_1_3_2_notas_de_curso_normal'!A2:A20,integrantes_area!B22,'1_1_3_2_notas_de_curso_normal'!E2:E20, "C")</f>
        <v>0</v>
      </c>
      <c r="BP8" s="43">
        <f>COUNTIFS('1_1_3_2_notas_de_curso_normal'!A2:A18,integrantes_area!B23,'1_1_3_2_notas_de_curso_normal'!E2:E18, "I")</f>
        <v>0</v>
      </c>
      <c r="BQ8" s="43">
        <f>SUMIFS('1_1_3_2_notas_de_curso_normal'!C2:C20,'1_1_3_2_notas_de_curso_normal'!A2:A20,integrantes_area!B23,'1_1_3_2_notas_de_curso_normal'!E2:E20, "I")</f>
        <v>0</v>
      </c>
      <c r="BR8" s="43">
        <f>COUNTIFS('1_1_3_2_notas_de_curso_normal'!A2:A18,integrantes_area!B23,'1_1_3_2_notas_de_curso_normal'!E2:E18, "C")</f>
        <v>0</v>
      </c>
      <c r="BS8" s="43">
        <f>SUMIFS('1_1_3_2_notas_de_curso_normal'!D2:D20,'1_1_3_2_notas_de_curso_normal'!A2:A20,integrantes_area!B23,'1_1_3_2_notas_de_curso_normal'!E2:E20, "C")</f>
        <v>0</v>
      </c>
      <c r="BT8" s="22">
        <f>SUM('1_1_3_2_notas_de_curso_normal'!H22)</f>
        <v>440</v>
      </c>
    </row>
    <row r="9" spans="2:72" x14ac:dyDescent="0.25">
      <c r="B9" s="23" t="s">
        <v>156</v>
      </c>
      <c r="C9" s="35" t="s">
        <v>108</v>
      </c>
      <c r="D9" s="43">
        <f>COUNTIFS('1_1_3_3_notas_de_curso_especial'!A2:A14,integrantes_area!B7,'1_1_3_3_notas_de_curso_especial'!E2:E14, "I")</f>
        <v>0</v>
      </c>
      <c r="E9" s="43">
        <f>SUMIFS('1_1_3_3_notas_de_curso_especial'!C2:C20,'1_1_3_3_notas_de_curso_especial'!A2:A20,integrantes_area!B7,'1_1_3_3_notas_de_curso_especial'!E2:E20, "I")</f>
        <v>0</v>
      </c>
      <c r="F9" s="43">
        <f>COUNTIFS('1_1_3_3_notas_de_curso_especial'!A2:A14,integrantes_area!B7,'1_1_3_3_notas_de_curso_especial'!E2:E14, "C")</f>
        <v>0</v>
      </c>
      <c r="G9" s="43">
        <f>SUMIFS('1_1_3_3_notas_de_curso_especial'!D2:D20,'1_1_3_3_notas_de_curso_especial'!A2:A20,integrantes_area!B7,'1_1_3_3_notas_de_curso_especial'!E2:E20, "C")</f>
        <v>0</v>
      </c>
      <c r="H9" s="43">
        <f>COUNTIFS('1_1_3_3_notas_de_curso_especial'!A2:A14,integrantes_area!B8,'1_1_3_3_notas_de_curso_especial'!E2:E14, "I")</f>
        <v>0</v>
      </c>
      <c r="I9" s="43">
        <f>SUMIFS('1_1_3_3_notas_de_curso_especial'!C2:C20,'1_1_3_3_notas_de_curso_especial'!A2:A20,integrantes_area!B8,'1_1_3_3_notas_de_curso_especial'!E2:E20, "I")</f>
        <v>0</v>
      </c>
      <c r="J9" s="43">
        <f>COUNTIFS('1_1_3_3_notas_de_curso_especial'!A2:A14,integrantes_area!B8,'1_1_3_3_notas_de_curso_especial'!E2:E14, "C")</f>
        <v>0</v>
      </c>
      <c r="K9" s="43">
        <f>SUMIFS('1_1_3_3_notas_de_curso_especial'!D2:D20,'1_1_3_3_notas_de_curso_especial'!A2:A20,integrantes_area!B8,'1_1_3_3_notas_de_curso_especial'!E2:E20, "C")</f>
        <v>0</v>
      </c>
      <c r="L9" s="43">
        <f>COUNTIFS('1_1_3_3_notas_de_curso_especial'!A2:A14,integrantes_area!B9,'1_1_3_3_notas_de_curso_especial'!E2:E14, "I")</f>
        <v>0</v>
      </c>
      <c r="M9" s="43">
        <f>SUMIFS('1_1_3_3_notas_de_curso_especial'!C2:C20,'1_1_3_3_notas_de_curso_especial'!A2:A20,integrantes_area!B9,'1_1_3_3_notas_de_curso_especial'!E2:E20, "I")</f>
        <v>0</v>
      </c>
      <c r="N9" s="43">
        <f>COUNTIFS('1_1_3_3_notas_de_curso_especial'!A2:A14,integrantes_area!B9,'1_1_3_3_notas_de_curso_especial'!E2:E14, "C")</f>
        <v>0</v>
      </c>
      <c r="O9" s="43">
        <f>SUMIFS('1_1_3_3_notas_de_curso_especial'!D2:D20,'1_1_3_3_notas_de_curso_especial'!A2:A20,integrantes_area!B9,'1_1_3_3_notas_de_curso_especial'!E2:E20, "C")</f>
        <v>0</v>
      </c>
      <c r="P9" s="43">
        <f>COUNTIFS('1_1_3_3_notas_de_curso_especial'!A2:A14,integrantes_area!B10,'1_1_3_3_notas_de_curso_especial'!E2:E14, "I")</f>
        <v>0</v>
      </c>
      <c r="Q9" s="43">
        <f>SUMIFS('1_1_3_3_notas_de_curso_especial'!C2:C20,'1_1_3_3_notas_de_curso_especial'!A2:A20,integrantes_area!B10,'1_1_3_3_notas_de_curso_especial'!E2:E20, "I")</f>
        <v>0</v>
      </c>
      <c r="R9" s="43">
        <f>COUNTIFS('1_1_3_3_notas_de_curso_especial'!A2:A14,integrantes_area!B10,'1_1_3_3_notas_de_curso_especial'!E2:E14, "C")</f>
        <v>0</v>
      </c>
      <c r="S9" s="43">
        <f>SUMIFS('1_1_3_3_notas_de_curso_especial'!D2:D20,'1_1_3_3_notas_de_curso_especial'!A2:A20,integrantes_area!B10,'1_1_3_3_notas_de_curso_especial'!E2:E20, "C")</f>
        <v>0</v>
      </c>
      <c r="T9" s="43">
        <f>COUNTIFS('1_1_3_3_notas_de_curso_especial'!A2:A14,integrantes_area!B11,'1_1_3_3_notas_de_curso_especial'!E2:E14, "I")</f>
        <v>0</v>
      </c>
      <c r="U9" s="43">
        <f>SUMIFS('1_1_3_3_notas_de_curso_especial'!C2:C20,'1_1_3_3_notas_de_curso_especial'!A2:A20,integrantes_area!B11,'1_1_3_3_notas_de_curso_especial'!E2:E20, "I")</f>
        <v>0</v>
      </c>
      <c r="V9" s="43">
        <f>COUNTIFS('1_1_3_3_notas_de_curso_especial'!A2:A14,integrantes_area!B11,'1_1_3_3_notas_de_curso_especial'!E2:E14, "C")</f>
        <v>0</v>
      </c>
      <c r="W9" s="43">
        <f>SUMIFS('1_1_3_3_notas_de_curso_especial'!D2:D20,'1_1_3_3_notas_de_curso_especial'!A2:A20,integrantes_area!B11,'1_1_3_3_notas_de_curso_especial'!E2:E20, "C")</f>
        <v>0</v>
      </c>
      <c r="X9" s="43">
        <f>COUNTIFS('1_1_3_3_notas_de_curso_especial'!A2:A14,integrantes_area!B12,'1_1_3_3_notas_de_curso_especial'!E2:E14, "I")</f>
        <v>1</v>
      </c>
      <c r="Y9" s="146">
        <f>SUMIFS('1_1_3_3_notas_de_curso_especial'!C2:C20,'1_1_3_3_notas_de_curso_especial'!A2:A20,integrantes_area!B12,'1_1_3_3_notas_de_curso_especial'!E2:E20, "I")</f>
        <v>660</v>
      </c>
      <c r="Z9" s="43">
        <f>COUNTIFS('1_1_3_3_notas_de_curso_especial'!A2:A14,integrantes_area!B12,'1_1_3_3_notas_de_curso_especial'!E2:E14, "C")</f>
        <v>7</v>
      </c>
      <c r="AA9" s="146">
        <f>SUMIFS('1_1_3_3_notas_de_curso_especial'!D2:D20,'1_1_3_3_notas_de_curso_especial'!A2:A20,integrantes_area!B12,'1_1_3_3_notas_de_curso_especial'!E2:E20, "C")</f>
        <v>7700</v>
      </c>
      <c r="AB9" s="43">
        <f>COUNTIFS('1_1_3_3_notas_de_curso_especial'!A2:A14,integrantes_area!B13,'1_1_3_3_notas_de_curso_especial'!E2:E14, "I")</f>
        <v>0</v>
      </c>
      <c r="AC9" s="43">
        <f>SUMIFS('1_1_3_3_notas_de_curso_especial'!C2:C20,'1_1_3_3_notas_de_curso_especial'!A2:A20,integrantes_area!B13,'1_1_3_3_notas_de_curso_especial'!E2:E20, "I")</f>
        <v>0</v>
      </c>
      <c r="AD9" s="43">
        <f>COUNTIFS('1_1_3_3_notas_de_curso_especial'!A2:A14,integrantes_area!B13,'1_1_3_3_notas_de_curso_especial'!E2:E14, "C")</f>
        <v>0</v>
      </c>
      <c r="AE9" s="43">
        <f>SUMIFS('1_1_3_3_notas_de_curso_especial'!D2:D20,'1_1_3_3_notas_de_curso_especial'!A2:A20,integrantes_area!B13,'1_1_3_3_notas_de_curso_especial'!E2:E20, "C")</f>
        <v>0</v>
      </c>
      <c r="AF9" s="43">
        <f>COUNTIFS('1_1_3_3_notas_de_curso_especial'!A2:A14,integrantes_area!B14,'1_1_3_3_notas_de_curso_especial'!E2:E14, "I")</f>
        <v>0</v>
      </c>
      <c r="AG9" s="43">
        <f>SUMIFS('1_1_3_3_notas_de_curso_especial'!C2:C20,'1_1_3_3_notas_de_curso_especial'!A2:A20,integrantes_area!B14,'1_1_3_3_notas_de_curso_especial'!E2:E20, "I")</f>
        <v>0</v>
      </c>
      <c r="AH9" s="43">
        <f>COUNTIFS('1_1_3_3_notas_de_curso_especial'!A2:A14,integrantes_area!B14,'1_1_3_3_notas_de_curso_especial'!E2:E14, "C")</f>
        <v>0</v>
      </c>
      <c r="AI9" s="43">
        <f>SUMIFS('1_1_3_3_notas_de_curso_especial'!D2:D20,'1_1_3_3_notas_de_curso_especial'!A2:A20,integrantes_area!B14,'1_1_3_3_notas_de_curso_especial'!E2:E20, "C")</f>
        <v>0</v>
      </c>
      <c r="AJ9" s="43">
        <f>COUNTIFS('1_1_3_3_notas_de_curso_especial'!A2:A14,integrantes_area!B15,'1_1_3_3_notas_de_curso_especial'!E2:E14, "I")</f>
        <v>0</v>
      </c>
      <c r="AK9" s="43">
        <f>SUMIFS('1_1_3_3_notas_de_curso_especial'!C2:C20,'1_1_3_3_notas_de_curso_especial'!A2:A20,integrantes_area!B15,'1_1_3_3_notas_de_curso_especial'!E2:E20, "I")</f>
        <v>0</v>
      </c>
      <c r="AL9" s="43">
        <f>COUNTIFS('1_1_3_3_notas_de_curso_especial'!A2:A14,integrantes_area!B15,'1_1_3_3_notas_de_curso_especial'!E2:E14, "C")</f>
        <v>0</v>
      </c>
      <c r="AM9" s="24">
        <f>SUMIFS('1_1_3_3_notas_de_curso_especial'!D2:D20,'1_1_3_3_notas_de_curso_especial'!A2:A20,integrantes_area!B15,'1_1_3_3_notas_de_curso_especial'!E2:E20, "C")</f>
        <v>0</v>
      </c>
      <c r="AN9" s="24">
        <f>COUNTIFS('1_1_3_3_notas_de_curso_especial'!A2:A14,integrantes_area!B16,'1_1_3_3_notas_de_curso_especial'!E2:E14, "I")</f>
        <v>0</v>
      </c>
      <c r="AO9" s="24">
        <f>SUMIFS('1_1_3_3_notas_de_curso_especial'!C2:C20,'1_1_3_3_notas_de_curso_especial'!A2:A20,integrantes_area!B16,'1_1_3_3_notas_de_curso_especial'!E2:E20, "I")</f>
        <v>0</v>
      </c>
      <c r="AP9" s="24">
        <f>COUNTIFS('1_1_3_3_notas_de_curso_especial'!A2:A14,integrantes_area!B16,'1_1_3_3_notas_de_curso_especial'!E2:E14, "C")</f>
        <v>0</v>
      </c>
      <c r="AQ9" s="24">
        <f>SUMIFS('1_1_3_3_notas_de_curso_especial'!D2:D20,'1_1_3_3_notas_de_curso_especial'!A2:A20,integrantes_area!B16,'1_1_3_3_notas_de_curso_especial'!E2:E20, "C")</f>
        <v>0</v>
      </c>
      <c r="AR9" s="24">
        <f>COUNTIFS('1_1_3_3_notas_de_curso_especial'!A2:A14,integrantes_area!B17,'1_1_3_3_notas_de_curso_especial'!E2:E14, "I")</f>
        <v>0</v>
      </c>
      <c r="AS9" s="24">
        <f>SUMIFS('1_1_3_3_notas_de_curso_especial'!C2:C20,'1_1_3_3_notas_de_curso_especial'!A2:A20,integrantes_area!B17,'1_1_3_3_notas_de_curso_especial'!E2:E20, "I")</f>
        <v>0</v>
      </c>
      <c r="AT9" s="24">
        <f>COUNTIFS('1_1_3_3_notas_de_curso_especial'!A2:A14,integrantes_area!B17,'1_1_3_3_notas_de_curso_especial'!E2:E14, "C")</f>
        <v>0</v>
      </c>
      <c r="AU9" s="24">
        <f>SUMIFS('1_1_3_3_notas_de_curso_especial'!D2:D20,'1_1_3_3_notas_de_curso_especial'!A2:A20,integrantes_area!B17,'1_1_3_3_notas_de_curso_especial'!E2:E20, "C")</f>
        <v>0</v>
      </c>
      <c r="AV9" s="24">
        <f>COUNTIFS('1_1_3_3_notas_de_curso_especial'!A2:A14,integrantes_area!B18,'1_1_3_3_notas_de_curso_especial'!E2:E14, "I")</f>
        <v>0</v>
      </c>
      <c r="AW9" s="24">
        <f>SUMIFS('1_1_3_3_notas_de_curso_especial'!C2:C20,'1_1_3_3_notas_de_curso_especial'!A2:A20,integrantes_area!B18,'1_1_3_3_notas_de_curso_especial'!E2:E20, "I")</f>
        <v>0</v>
      </c>
      <c r="AX9" s="24">
        <f>COUNTIFS('1_1_3_3_notas_de_curso_especial'!A2:A14,integrantes_area!B18,'1_1_3_3_notas_de_curso_especial'!E2:E14, "C")</f>
        <v>0</v>
      </c>
      <c r="AY9" s="24">
        <f>SUMIFS('1_1_3_3_notas_de_curso_especial'!D2:D20,'1_1_3_3_notas_de_curso_especial'!A2:A20,integrantes_area!B18,'1_1_3_3_notas_de_curso_especial'!E2:E20, "C")</f>
        <v>0</v>
      </c>
      <c r="AZ9" s="24">
        <f>COUNTIFS('1_1_3_3_notas_de_curso_especial'!A2:A14,integrantes_area!B19,'1_1_3_3_notas_de_curso_especial'!E2:E14, "I")</f>
        <v>0</v>
      </c>
      <c r="BA9" s="24">
        <f>SUMIFS('1_1_3_3_notas_de_curso_especial'!C2:C20,'1_1_3_3_notas_de_curso_especial'!A2:A20,integrantes_area!B19,'1_1_3_3_notas_de_curso_especial'!E2:E20, "I")</f>
        <v>0</v>
      </c>
      <c r="BB9" s="24">
        <f>COUNTIFS('1_1_3_3_notas_de_curso_especial'!A2:A14,integrantes_area!B19,'1_1_3_3_notas_de_curso_especial'!E2:E14, "C")</f>
        <v>0</v>
      </c>
      <c r="BC9" s="24">
        <f>SUMIFS('1_1_3_3_notas_de_curso_especial'!D2:D20,'1_1_3_3_notas_de_curso_especial'!A2:A20,integrantes_area!B19,'1_1_3_3_notas_de_curso_especial'!E2:E20, "C")</f>
        <v>0</v>
      </c>
      <c r="BD9" s="24">
        <f>COUNTIFS('1_1_3_3_notas_de_curso_especial'!A2:A14,integrantes_area!B20,'1_1_3_3_notas_de_curso_especial'!E2:E14, "I")</f>
        <v>0</v>
      </c>
      <c r="BE9" s="24">
        <f>SUMIFS('1_1_3_3_notas_de_curso_especial'!C2:C20,'1_1_3_3_notas_de_curso_especial'!A2:A20,integrantes_area!B20,'1_1_3_3_notas_de_curso_especial'!E2:E20, "I")</f>
        <v>0</v>
      </c>
      <c r="BF9" s="24">
        <f>COUNTIFS('1_1_3_3_notas_de_curso_especial'!A2:A14,integrantes_area!B20,'1_1_3_3_notas_de_curso_especial'!E2:E14, "C")</f>
        <v>0</v>
      </c>
      <c r="BG9" s="24">
        <f>SUMIFS('1_1_3_3_notas_de_curso_especial'!D2:D20,'1_1_3_3_notas_de_curso_especial'!A2:A20,integrantes_area!B20,'1_1_3_3_notas_de_curso_especial'!E2:E20, "C")</f>
        <v>0</v>
      </c>
      <c r="BH9" s="24">
        <f>COUNTIFS('1_1_3_3_notas_de_curso_especial'!A2:A14,integrantes_area!B21,'1_1_3_3_notas_de_curso_especial'!E2:E14, "I")</f>
        <v>0</v>
      </c>
      <c r="BI9" s="24">
        <f>SUMIFS('1_1_3_3_notas_de_curso_especial'!C2:C20,'1_1_3_3_notas_de_curso_especial'!A2:A20,integrantes_area!B21,'1_1_3_3_notas_de_curso_especial'!E2:E20, "I")</f>
        <v>0</v>
      </c>
      <c r="BJ9" s="24">
        <f>COUNTIFS('1_1_3_3_notas_de_curso_especial'!A2:A14,integrantes_area!B21,'1_1_3_3_notas_de_curso_especial'!E2:E14, "C")</f>
        <v>0</v>
      </c>
      <c r="BK9" s="24">
        <f>SUMIFS('1_1_3_3_notas_de_curso_especial'!D2:D20,'1_1_3_3_notas_de_curso_especial'!A2:A20,integrantes_area!B21,'1_1_3_3_notas_de_curso_especial'!E2:E20, "C")</f>
        <v>0</v>
      </c>
      <c r="BL9" s="24">
        <f>COUNTIFS('1_1_3_3_notas_de_curso_especial'!A2:A14,integrantes_area!B22,'1_1_3_3_notas_de_curso_especial'!E2:E14, "I")</f>
        <v>0</v>
      </c>
      <c r="BM9" s="24">
        <f>SUMIFS('1_1_3_3_notas_de_curso_especial'!C2:C20,'1_1_3_3_notas_de_curso_especial'!A2:A20,integrantes_area!B22,'1_1_3_3_notas_de_curso_especial'!E2:E20, "I")</f>
        <v>0</v>
      </c>
      <c r="BN9" s="24">
        <f>COUNTIFS('1_1_3_3_notas_de_curso_especial'!A2:A14,integrantes_area!B22,'1_1_3_3_notas_de_curso_especial'!E2:E14, "C")</f>
        <v>0</v>
      </c>
      <c r="BO9" s="24">
        <f>SUMIFS('1_1_3_3_notas_de_curso_especial'!D2:D20,'1_1_3_3_notas_de_curso_especial'!A2:A20,integrantes_area!B22,'1_1_3_3_notas_de_curso_especial'!E2:E20, "C")</f>
        <v>0</v>
      </c>
      <c r="BP9" s="24">
        <f>COUNTIFS('1_1_3_3_notas_de_curso_especial'!A2:A14,integrantes_area!B23,'1_1_3_3_notas_de_curso_especial'!E2:E14, "I")</f>
        <v>0</v>
      </c>
      <c r="BQ9" s="24">
        <f>SUMIFS('1_1_3_3_notas_de_curso_especial'!C2:C20,'1_1_3_3_notas_de_curso_especial'!A2:A20,integrantes_area!B23,'1_1_3_3_notas_de_curso_especial'!E2:E20, "I")</f>
        <v>0</v>
      </c>
      <c r="BR9" s="24">
        <f>COUNTIFS('1_1_3_3_notas_de_curso_especial'!A2:A14,integrantes_area!B23,'1_1_3_3_notas_de_curso_especial'!E2:E14, "C")</f>
        <v>0</v>
      </c>
      <c r="BS9" s="24">
        <f>SUMIFS('1_1_3_3_notas_de_curso_especial'!D2:D20,'1_1_3_3_notas_de_curso_especial'!A2:A20,integrantes_area!B23,'1_1_3_3_notas_de_curso_especial'!E2:E20, "C")</f>
        <v>0</v>
      </c>
      <c r="BT9" s="38">
        <f>SUM('1_1_3_3_notas_de_curso_especial'!H18)</f>
        <v>8360</v>
      </c>
    </row>
    <row r="10" spans="2:72" x14ac:dyDescent="0.25">
      <c r="B10" s="23" t="s">
        <v>157</v>
      </c>
      <c r="C10" s="35" t="s">
        <v>109</v>
      </c>
      <c r="D10" s="43">
        <f>COUNTIFS('1_1_3_4_antologias_comentadas'!A2:A18,integrantes_area!B7,'1_1_3_4_antologias_comentadas'!E2:E18, "I")</f>
        <v>0</v>
      </c>
      <c r="E10" s="43">
        <f>SUMIFS('1_1_3_4_antologias_comentadas'!C2:C20,'1_1_3_4_antologias_comentadas'!A2:A20,integrantes_area!B7,'1_1_3_4_antologias_comentadas'!E2:E20, "I")</f>
        <v>0</v>
      </c>
      <c r="F10" s="43">
        <f>COUNTIFS('1_1_3_4_antologias_comentadas'!A2:A18,integrantes_area!B7,'1_1_3_4_antologias_comentadas'!E2:E18, "C")</f>
        <v>0</v>
      </c>
      <c r="G10" s="43">
        <f>SUMIFS('1_1_3_4_antologias_comentadas'!D2:D20,'1_1_3_4_antologias_comentadas'!A2:A20,integrantes_area!B7,'1_1_3_4_antologias_comentadas'!E2:E20, "C")</f>
        <v>0</v>
      </c>
      <c r="H10" s="43">
        <f>COUNTIFS('1_1_3_4_antologias_comentadas'!A2:A18,integrantes_area!B8,'1_1_3_4_antologias_comentadas'!E2:E18, "I")</f>
        <v>0</v>
      </c>
      <c r="I10" s="43">
        <f>SUMIFS('1_1_3_4_antologias_comentadas'!C2:C20,'1_1_3_4_antologias_comentadas'!A2:A20,integrantes_area!B8,'1_1_3_4_antologias_comentadas'!E2:E20, "I")</f>
        <v>0</v>
      </c>
      <c r="J10" s="43">
        <f>COUNTIFS('1_1_3_4_antologias_comentadas'!A2:A18,integrantes_area!B8,'1_1_3_4_antologias_comentadas'!E2:E18, "C")</f>
        <v>0</v>
      </c>
      <c r="K10" s="43">
        <f>SUMIFS('1_1_3_4_antologias_comentadas'!D2:D20,'1_1_3_4_antologias_comentadas'!A2:A20,integrantes_area!B8,'1_1_3_4_antologias_comentadas'!E2:E20, "C")</f>
        <v>0</v>
      </c>
      <c r="L10" s="43">
        <f>COUNTIFS('1_1_3_4_antologias_comentadas'!A2:A18,integrantes_area!B9,'1_1_3_4_antologias_comentadas'!E2:E18, "I")</f>
        <v>0</v>
      </c>
      <c r="M10" s="43">
        <f>SUMIFS('1_1_3_4_antologias_comentadas'!C2:C20,'1_1_3_4_antologias_comentadas'!A2:A20,integrantes_area!B9,'1_1_3_4_antologias_comentadas'!E2:E20, "I")</f>
        <v>0</v>
      </c>
      <c r="N10" s="43">
        <f>COUNTIFS('1_1_3_4_antologias_comentadas'!A2:A18,integrantes_area!B9,'1_1_3_4_antologias_comentadas'!E2:E18, "C")</f>
        <v>0</v>
      </c>
      <c r="O10" s="43">
        <f>SUMIFS('1_1_3_4_antologias_comentadas'!D2:D20,'1_1_3_4_antologias_comentadas'!A2:A20,integrantes_area!B9,'1_1_3_4_antologias_comentadas'!E2:E20, "C")</f>
        <v>0</v>
      </c>
      <c r="P10" s="43">
        <f>COUNTIFS('1_1_3_4_antologias_comentadas'!A2:A18,integrantes_area!B10,'1_1_3_4_antologias_comentadas'!E2:E18, "I")</f>
        <v>0</v>
      </c>
      <c r="Q10" s="43">
        <f>SUMIFS('1_1_3_4_antologias_comentadas'!C2:C20,'1_1_3_4_antologias_comentadas'!A2:A20,integrantes_area!B10,'1_1_3_4_antologias_comentadas'!E2:E20, "I")</f>
        <v>0</v>
      </c>
      <c r="R10" s="43">
        <f>COUNTIFS('1_1_3_4_antologias_comentadas'!A2:A18,integrantes_area!B10,'1_1_3_4_antologias_comentadas'!E2:E18, "C")</f>
        <v>0</v>
      </c>
      <c r="S10" s="43">
        <f>SUMIFS('1_1_3_4_antologias_comentadas'!D2:D20,'1_1_3_4_antologias_comentadas'!A2:A20,integrantes_area!B10,'1_1_3_4_antologias_comentadas'!E2:E20, "C")</f>
        <v>0</v>
      </c>
      <c r="T10" s="43">
        <f>COUNTIFS('1_1_3_4_antologias_comentadas'!A2:A18,integrantes_area!B11,'1_1_3_4_antologias_comentadas'!E2:E18, "I")</f>
        <v>0</v>
      </c>
      <c r="U10" s="43">
        <f>SUMIFS('1_1_3_4_antologias_comentadas'!C2:C20,'1_1_3_4_antologias_comentadas'!A2:A20,integrantes_area!B11,'1_1_3_4_antologias_comentadas'!E2:E20, "I")</f>
        <v>0</v>
      </c>
      <c r="V10" s="43">
        <f>COUNTIFS('1_1_3_4_antologias_comentadas'!A2:A18,integrantes_area!B11,'1_1_3_4_antologias_comentadas'!E2:E18, "C")</f>
        <v>0</v>
      </c>
      <c r="W10" s="43">
        <f>SUMIFS('1_1_3_4_antologias_comentadas'!D2:D20,'1_1_3_4_antologias_comentadas'!A2:A20,integrantes_area!B11,'1_1_3_4_antologias_comentadas'!E2:E20, "C")</f>
        <v>0</v>
      </c>
      <c r="X10" s="43">
        <f>COUNTIFS('1_1_3_4_antologias_comentadas'!A2:A18,integrantes_area!B12,'1_1_3_4_antologias_comentadas'!E2:E18, "I")</f>
        <v>0</v>
      </c>
      <c r="Y10" s="43">
        <f>SUMIFS('1_1_3_4_antologias_comentadas'!C2:C20,'1_1_3_4_antologias_comentadas'!A2:A20,integrantes_area!B12,'1_1_3_4_antologias_comentadas'!E2:E20, "I")</f>
        <v>0</v>
      </c>
      <c r="Z10" s="43">
        <f>COUNTIFS('1_1_3_4_antologias_comentadas'!A2:A18,integrantes_area!B12,'1_1_3_4_antologias_comentadas'!E2:E18, "C")</f>
        <v>0</v>
      </c>
      <c r="AA10" s="43">
        <f>SUMIFS('1_1_3_4_antologias_comentadas'!D2:D20,'1_1_3_4_antologias_comentadas'!A2:A20,integrantes_area!B12,'1_1_3_4_antologias_comentadas'!E2:E20, "C")</f>
        <v>0</v>
      </c>
      <c r="AB10" s="43">
        <f>COUNTIFS('1_1_3_4_antologias_comentadas'!A2:A18,integrantes_area!B13,'1_1_3_4_antologias_comentadas'!E2:E18, "I")</f>
        <v>0</v>
      </c>
      <c r="AC10" s="43">
        <f>SUMIFS('1_1_3_4_antologias_comentadas'!C2:C20,'1_1_3_4_antologias_comentadas'!A2:A20,integrantes_area!B13,'1_1_3_4_antologias_comentadas'!E2:E20, "I")</f>
        <v>0</v>
      </c>
      <c r="AD10" s="43">
        <f>COUNTIFS('1_1_3_4_antologias_comentadas'!A2:A18,integrantes_area!B13,'1_1_3_4_antologias_comentadas'!E2:E18, "C")</f>
        <v>0</v>
      </c>
      <c r="AE10" s="43">
        <f>SUMIFS('1_1_3_4_antologias_comentadas'!D2:D20,'1_1_3_4_antologias_comentadas'!A2:A20,integrantes_area!B13,'1_1_3_4_antologias_comentadas'!E2:E20, "C")</f>
        <v>0</v>
      </c>
      <c r="AF10" s="43">
        <f>COUNTIFS('1_1_3_4_antologias_comentadas'!A2:A18,integrantes_area!B14,'1_1_3_4_antologias_comentadas'!E2:E18, "I")</f>
        <v>0</v>
      </c>
      <c r="AG10" s="43">
        <f>SUMIFS('1_1_3_4_antologias_comentadas'!C2:C20,'1_1_3_4_antologias_comentadas'!A2:A20,integrantes_area!B14,'1_1_3_4_antologias_comentadas'!E2:E20, "I")</f>
        <v>0</v>
      </c>
      <c r="AH10" s="43">
        <f>COUNTIFS('1_1_3_4_antologias_comentadas'!A2:A18,integrantes_area!B14,'1_1_3_4_antologias_comentadas'!E2:E18, "C")</f>
        <v>0</v>
      </c>
      <c r="AI10" s="43">
        <f>SUMIFS('1_1_3_4_antologias_comentadas'!D2:D20,'1_1_3_4_antologias_comentadas'!A2:A20,integrantes_area!B14,'1_1_3_4_antologias_comentadas'!E2:E20, "C")</f>
        <v>0</v>
      </c>
      <c r="AJ10" s="43">
        <f>COUNTIFS('1_1_3_4_antologias_comentadas'!A2:A18,integrantes_area!B15,'1_1_3_4_antologias_comentadas'!E2:E18, "I")</f>
        <v>0</v>
      </c>
      <c r="AK10" s="43">
        <f>SUMIFS('1_1_3_4_antologias_comentadas'!C2:C20,'1_1_3_4_antologias_comentadas'!A2:A20,integrantes_area!B15,'1_1_3_4_antologias_comentadas'!E2:E20, "I")</f>
        <v>0</v>
      </c>
      <c r="AL10" s="43">
        <f>COUNTIFS('1_1_3_4_antologias_comentadas'!A2:A18,integrantes_area!B15,'1_1_3_4_antologias_comentadas'!E2:E18, "C")</f>
        <v>0</v>
      </c>
      <c r="AM10" s="43">
        <f>SUMIFS('1_1_3_4_antologias_comentadas'!D2:D20,'1_1_3_4_antologias_comentadas'!A2:A20,integrantes_area!B15,'1_1_3_4_antologias_comentadas'!E2:E20, "C")</f>
        <v>0</v>
      </c>
      <c r="AN10" s="43">
        <f>COUNTIFS('1_1_3_4_antologias_comentadas'!A2:A18,integrantes_area!B16,'1_1_3_4_antologias_comentadas'!E2:E18, "I")</f>
        <v>0</v>
      </c>
      <c r="AO10" s="43">
        <f>SUMIFS('1_1_3_4_antologias_comentadas'!C2:C20,'1_1_3_4_antologias_comentadas'!A2:A20,integrantes_area!B16,'1_1_3_4_antologias_comentadas'!E2:E20, "I")</f>
        <v>0</v>
      </c>
      <c r="AP10" s="43">
        <f>COUNTIFS('1_1_3_4_antologias_comentadas'!A2:A18,integrantes_area!B16,'1_1_3_4_antologias_comentadas'!E2:E18, "C")</f>
        <v>0</v>
      </c>
      <c r="AQ10" s="43">
        <f>SUMIFS('1_1_3_4_antologias_comentadas'!D2:D20,'1_1_3_4_antologias_comentadas'!A2:A20,integrantes_area!B16,'1_1_3_4_antologias_comentadas'!E2:E20, "C")</f>
        <v>0</v>
      </c>
      <c r="AR10" s="43">
        <f>COUNTIFS('1_1_3_4_antologias_comentadas'!A2:A18,integrantes_area!B17,'1_1_3_4_antologias_comentadas'!E2:E18, "I")</f>
        <v>0</v>
      </c>
      <c r="AS10" s="43">
        <f>SUMIFS('1_1_3_4_antologias_comentadas'!C2:C20,'1_1_3_4_antologias_comentadas'!A2:A20,integrantes_area!B17,'1_1_3_4_antologias_comentadas'!E2:E20, "I")</f>
        <v>0</v>
      </c>
      <c r="AT10" s="43">
        <f>COUNTIFS('1_1_3_4_antologias_comentadas'!A2:A18,integrantes_area!B17,'1_1_3_4_antologias_comentadas'!E2:E18, "C")</f>
        <v>0</v>
      </c>
      <c r="AU10" s="43">
        <f>SUMIFS('1_1_3_4_antologias_comentadas'!D2:D20,'1_1_3_4_antologias_comentadas'!A2:A20,integrantes_area!B17,'1_1_3_4_antologias_comentadas'!E2:E20, "C")</f>
        <v>0</v>
      </c>
      <c r="AV10" s="43">
        <f>COUNTIFS('1_1_3_4_antologias_comentadas'!A2:A18,integrantes_area!B18,'1_1_3_4_antologias_comentadas'!E2:E18, "I")</f>
        <v>0</v>
      </c>
      <c r="AW10" s="43">
        <f>SUMIFS('1_1_3_4_antologias_comentadas'!C2:C20,'1_1_3_4_antologias_comentadas'!A2:A20,integrantes_area!B18,'1_1_3_4_antologias_comentadas'!E2:E20, "I")</f>
        <v>0</v>
      </c>
      <c r="AX10" s="43">
        <f>COUNTIFS('1_1_3_4_antologias_comentadas'!A2:A18,integrantes_area!B18,'1_1_3_4_antologias_comentadas'!E2:E18, "C")</f>
        <v>0</v>
      </c>
      <c r="AY10" s="43">
        <f>SUMIFS('1_1_3_4_antologias_comentadas'!D2:D20,'1_1_3_4_antologias_comentadas'!A2:A20,integrantes_area!B18,'1_1_3_4_antologias_comentadas'!E2:E20, "C")</f>
        <v>0</v>
      </c>
      <c r="AZ10" s="43">
        <f>COUNTIFS('1_1_3_4_antologias_comentadas'!A2:A18,integrantes_area!B19,'1_1_3_4_antologias_comentadas'!E2:E18, "I")</f>
        <v>0</v>
      </c>
      <c r="BA10" s="43">
        <f>SUMIFS('1_1_3_4_antologias_comentadas'!C2:C20,'1_1_3_4_antologias_comentadas'!A2:A20,integrantes_area!B19,'1_1_3_4_antologias_comentadas'!E2:E20, "I")</f>
        <v>0</v>
      </c>
      <c r="BB10" s="43">
        <f>COUNTIFS('1_1_3_4_antologias_comentadas'!A2:A18,integrantes_area!B19,'1_1_3_4_antologias_comentadas'!E2:E18, "C")</f>
        <v>0</v>
      </c>
      <c r="BC10" s="43">
        <f>SUMIFS('1_1_3_4_antologias_comentadas'!D2:D20,'1_1_3_4_antologias_comentadas'!A2:A20,integrantes_area!B19,'1_1_3_4_antologias_comentadas'!E2:E20, "C")</f>
        <v>0</v>
      </c>
      <c r="BD10" s="43">
        <f>COUNTIFS('1_1_3_4_antologias_comentadas'!A2:A18,integrantes_area!B20,'1_1_3_4_antologias_comentadas'!E2:E18, "I")</f>
        <v>0</v>
      </c>
      <c r="BE10" s="43">
        <f>SUMIFS('1_1_3_4_antologias_comentadas'!C2:C20,'1_1_3_4_antologias_comentadas'!A2:A20,integrantes_area!B20,'1_1_3_4_antologias_comentadas'!E2:E20, "I")</f>
        <v>0</v>
      </c>
      <c r="BF10" s="43">
        <f>COUNTIFS('1_1_3_4_antologias_comentadas'!A2:A18,integrantes_area!B20,'1_1_3_4_antologias_comentadas'!E2:E18, "C")</f>
        <v>0</v>
      </c>
      <c r="BG10" s="43">
        <f>SUMIFS('1_1_3_4_antologias_comentadas'!D2:D20,'1_1_3_4_antologias_comentadas'!A2:A20,integrantes_area!B20,'1_1_3_4_antologias_comentadas'!E2:E20, "C")</f>
        <v>0</v>
      </c>
      <c r="BH10" s="43">
        <f>COUNTIFS('1_1_3_4_antologias_comentadas'!A2:A18,integrantes_area!B21,'1_1_3_4_antologias_comentadas'!E2:E18, "I")</f>
        <v>0</v>
      </c>
      <c r="BI10" s="43">
        <f>SUMIFS('1_1_3_4_antologias_comentadas'!C2:C20,'1_1_3_4_antologias_comentadas'!A2:A20,integrantes_area!B21,'1_1_3_4_antologias_comentadas'!E2:E20, "I")</f>
        <v>0</v>
      </c>
      <c r="BJ10" s="43">
        <f>COUNTIFS('1_1_3_4_antologias_comentadas'!A2:A18,integrantes_area!B21,'1_1_3_4_antologias_comentadas'!E2:E18, "C")</f>
        <v>0</v>
      </c>
      <c r="BK10" s="43">
        <f>SUMIFS('1_1_3_4_antologias_comentadas'!D2:D20,'1_1_3_4_antologias_comentadas'!A2:A20,integrantes_area!B21,'1_1_3_4_antologias_comentadas'!E2:E20, "C")</f>
        <v>0</v>
      </c>
      <c r="BL10" s="43">
        <f>COUNTIFS('1_1_3_4_antologias_comentadas'!A2:A18,integrantes_area!B22,'1_1_3_4_antologias_comentadas'!E2:E18, "I")</f>
        <v>0</v>
      </c>
      <c r="BM10" s="43">
        <f>SUMIFS('1_1_3_4_antologias_comentadas'!C2:C20,'1_1_3_4_antologias_comentadas'!A2:A20,integrantes_area!B22,'1_1_3_4_antologias_comentadas'!E2:E20, "I")</f>
        <v>0</v>
      </c>
      <c r="BN10" s="43">
        <f>COUNTIFS('1_1_3_4_antologias_comentadas'!A2:A18,integrantes_area!B22,'1_1_3_4_antologias_comentadas'!E2:E18, "C")</f>
        <v>0</v>
      </c>
      <c r="BO10" s="43">
        <f>SUMIFS('1_1_3_4_antologias_comentadas'!D2:D20,'1_1_3_4_antologias_comentadas'!A2:A20,integrantes_area!B22,'1_1_3_4_antologias_comentadas'!E2:E20, "C")</f>
        <v>0</v>
      </c>
      <c r="BP10" s="43">
        <f>COUNTIFS('1_1_3_4_antologias_comentadas'!A2:A18,integrantes_area!B23,'1_1_3_4_antologias_comentadas'!E2:E18, "I")</f>
        <v>0</v>
      </c>
      <c r="BQ10" s="43">
        <f>SUMIFS('1_1_3_4_antologias_comentadas'!C2:C20,'1_1_3_4_antologias_comentadas'!A2:A20,integrantes_area!B23,'1_1_3_4_antologias_comentadas'!E2:E20, "I")</f>
        <v>0</v>
      </c>
      <c r="BR10" s="43">
        <f>COUNTIFS('1_1_3_4_antologias_comentadas'!A2:A18,integrantes_area!B23,'1_1_3_4_antologias_comentadas'!E2:E18, "C")</f>
        <v>0</v>
      </c>
      <c r="BS10" s="43">
        <f>SUMIFS('1_1_3_4_antologias_comentadas'!D2:D20,'1_1_3_4_antologias_comentadas'!A2:A20,integrantes_area!B23,'1_1_3_4_antologias_comentadas'!E2:E20, "C")</f>
        <v>0</v>
      </c>
      <c r="BT10" s="22">
        <f>SUM('1_1_3_4_antologias_comentadas'!H22)</f>
        <v>0</v>
      </c>
    </row>
    <row r="11" spans="2:72" x14ac:dyDescent="0.25">
      <c r="B11" s="23" t="s">
        <v>158</v>
      </c>
      <c r="C11" s="35" t="s">
        <v>110</v>
      </c>
      <c r="D11" s="43">
        <f>COUNTIFS('1_1_3_5_libros_de_texto'!A2:A18,integrantes_area!B7,'1_1_3_5_libros_de_texto'!E2:E18, "I")</f>
        <v>0</v>
      </c>
      <c r="E11" s="43">
        <f>SUMIFS('1_1_3_5_libros_de_texto'!C2:C20,'1_1_3_5_libros_de_texto'!A2:A20,integrantes_area!B7,'1_1_3_5_libros_de_texto'!E2:E20, "I")</f>
        <v>0</v>
      </c>
      <c r="F11" s="43">
        <f>COUNTIFS('1_1_3_5_libros_de_texto'!A2:A18,integrantes_area!B7,'1_1_3_5_libros_de_texto'!E2:E18, "C")</f>
        <v>0</v>
      </c>
      <c r="G11" s="43">
        <f>SUMIFS('1_1_3_5_libros_de_texto'!D2:D20,'1_1_3_5_libros_de_texto'!A2:A20,integrantes_area!B7,'1_1_3_5_libros_de_texto'!E2:E20, "C")</f>
        <v>0</v>
      </c>
      <c r="H11" s="43">
        <f>COUNTIFS('1_1_3_5_libros_de_texto'!A2:A18,integrantes_area!B8,'1_1_3_5_libros_de_texto'!E2:E18, "I")</f>
        <v>0</v>
      </c>
      <c r="I11" s="43">
        <f>SUMIFS('1_1_3_5_libros_de_texto'!C2:C20,'1_1_3_5_libros_de_texto'!A2:A20,integrantes_area!B8,'1_1_3_5_libros_de_texto'!E2:E20, "I")</f>
        <v>0</v>
      </c>
      <c r="J11" s="43">
        <f>COUNTIFS('1_1_3_5_libros_de_texto'!A2:A18,integrantes_area!B8,'1_1_3_5_libros_de_texto'!E2:E18, "C")</f>
        <v>0</v>
      </c>
      <c r="K11" s="43">
        <f>SUMIFS('1_1_3_5_libros_de_texto'!D2:D20,'1_1_3_5_libros_de_texto'!A2:A20,integrantes_area!B8,'1_1_3_5_libros_de_texto'!E2:E20, "C")</f>
        <v>0</v>
      </c>
      <c r="L11" s="43">
        <f>COUNTIFS('1_1_3_5_libros_de_texto'!A2:A18,integrantes_area!B9,'1_1_3_5_libros_de_texto'!E2:E18, "I")</f>
        <v>0</v>
      </c>
      <c r="M11" s="43">
        <f>SUMIFS('1_1_3_5_libros_de_texto'!C2:C20,'1_1_3_5_libros_de_texto'!A2:A20,integrantes_area!B9,'1_1_3_5_libros_de_texto'!E2:E20, "I")</f>
        <v>0</v>
      </c>
      <c r="N11" s="43">
        <f>COUNTIFS('1_1_3_5_libros_de_texto'!A2:A18,integrantes_area!B9,'1_1_3_5_libros_de_texto'!E2:E18, "C")</f>
        <v>0</v>
      </c>
      <c r="O11" s="43">
        <f>SUMIFS('1_1_3_5_libros_de_texto'!D2:D20,'1_1_3_5_libros_de_texto'!A2:A20,integrantes_area!B9,'1_1_3_5_libros_de_texto'!E2:E20, "C")</f>
        <v>0</v>
      </c>
      <c r="P11" s="43">
        <f>COUNTIFS('1_1_3_5_libros_de_texto'!A2:A18,integrantes_area!B10,'1_1_3_5_libros_de_texto'!E2:E18, "I")</f>
        <v>0</v>
      </c>
      <c r="Q11" s="43">
        <f>SUMIFS('1_1_3_5_libros_de_texto'!C2:C20,'1_1_3_5_libros_de_texto'!A2:A20,integrantes_area!B10,'1_1_3_5_libros_de_texto'!E2:E20, "I")</f>
        <v>0</v>
      </c>
      <c r="R11" s="43">
        <f>COUNTIFS('1_1_3_5_libros_de_texto'!A2:A18,integrantes_area!B10,'1_1_3_5_libros_de_texto'!E2:E18, "C")</f>
        <v>0</v>
      </c>
      <c r="S11" s="43">
        <f>SUMIFS('1_1_3_5_libros_de_texto'!D2:D20,'1_1_3_5_libros_de_texto'!A2:A20,integrantes_area!B10,'1_1_3_5_libros_de_texto'!E2:E20, "C")</f>
        <v>0</v>
      </c>
      <c r="T11" s="43">
        <f>COUNTIFS('1_1_3_5_libros_de_texto'!A2:A18,integrantes_area!B11,'1_1_3_5_libros_de_texto'!E2:E18, "I")</f>
        <v>0</v>
      </c>
      <c r="U11" s="43">
        <f>SUMIFS('1_1_3_5_libros_de_texto'!C2:C20,'1_1_3_5_libros_de_texto'!A2:A20,integrantes_area!B11,'1_1_3_5_libros_de_texto'!E2:E20, "I")</f>
        <v>0</v>
      </c>
      <c r="V11" s="43">
        <f>COUNTIFS('1_1_3_5_libros_de_texto'!A2:A18,integrantes_area!B11,'1_1_3_5_libros_de_texto'!E2:E18, "C")</f>
        <v>0</v>
      </c>
      <c r="W11" s="43">
        <f>SUMIFS('1_1_3_5_libros_de_texto'!D2:D20,'1_1_3_5_libros_de_texto'!A2:A20,integrantes_area!B11,'1_1_3_5_libros_de_texto'!E2:E20, "C")</f>
        <v>0</v>
      </c>
      <c r="X11" s="43">
        <f>COUNTIFS('1_1_3_5_libros_de_texto'!A2:A18,integrantes_area!B12,'1_1_3_5_libros_de_texto'!E2:E18, "I")</f>
        <v>0</v>
      </c>
      <c r="Y11" s="43">
        <f>SUMIFS('1_1_3_5_libros_de_texto'!C2:C20,'1_1_3_5_libros_de_texto'!A2:A20,integrantes_area!B12,'1_1_3_5_libros_de_texto'!E2:E20, "I")</f>
        <v>0</v>
      </c>
      <c r="Z11" s="43">
        <f>COUNTIFS('1_1_3_5_libros_de_texto'!A2:A18,integrantes_area!B12,'1_1_3_5_libros_de_texto'!E2:E18, "C")</f>
        <v>0</v>
      </c>
      <c r="AA11" s="43">
        <f>SUMIFS('1_1_3_5_libros_de_texto'!D2:D20,'1_1_3_5_libros_de_texto'!A2:A20,integrantes_area!B12,'1_1_3_5_libros_de_texto'!E2:E20, "C")</f>
        <v>0</v>
      </c>
      <c r="AB11" s="43">
        <f>COUNTIFS('1_1_3_5_libros_de_texto'!A2:A18,integrantes_area!B13,'1_1_3_5_libros_de_texto'!E2:E18, "I")</f>
        <v>0</v>
      </c>
      <c r="AC11" s="43">
        <f>SUMIFS('1_1_3_5_libros_de_texto'!C2:C20,'1_1_3_5_libros_de_texto'!A2:A20,integrantes_area!B13,'1_1_3_5_libros_de_texto'!E2:E20, "I")</f>
        <v>0</v>
      </c>
      <c r="AD11" s="43">
        <f>COUNTIFS('1_1_3_5_libros_de_texto'!A2:A18,integrantes_area!B13,'1_1_3_5_libros_de_texto'!E2:E18, "C")</f>
        <v>0</v>
      </c>
      <c r="AE11" s="43">
        <f>SUMIFS('1_1_3_5_libros_de_texto'!D2:D20,'1_1_3_5_libros_de_texto'!A2:A20,integrantes_area!B13,'1_1_3_5_libros_de_texto'!E2:E20, "C")</f>
        <v>0</v>
      </c>
      <c r="AF11" s="43">
        <f>COUNTIFS('1_1_3_5_libros_de_texto'!A2:A18,integrantes_area!B14,'1_1_3_5_libros_de_texto'!E2:E18, "I")</f>
        <v>0</v>
      </c>
      <c r="AG11" s="43">
        <f>SUMIFS('1_1_3_5_libros_de_texto'!C2:C20,'1_1_3_5_libros_de_texto'!A2:A20,integrantes_area!B14,'1_1_3_5_libros_de_texto'!E2:E20, "I")</f>
        <v>0</v>
      </c>
      <c r="AH11" s="43">
        <f>COUNTIFS('1_1_3_5_libros_de_texto'!A2:A18,integrantes_area!B14,'1_1_3_5_libros_de_texto'!E2:E18, "C")</f>
        <v>0</v>
      </c>
      <c r="AI11" s="43">
        <f>SUMIFS('1_1_3_5_libros_de_texto'!D2:D20,'1_1_3_5_libros_de_texto'!A2:A20,integrantes_area!B14,'1_1_3_5_libros_de_texto'!E2:E20, "C")</f>
        <v>0</v>
      </c>
      <c r="AJ11" s="43">
        <f>COUNTIFS('1_1_3_5_libros_de_texto'!A2:A18,integrantes_area!B15,'1_1_3_5_libros_de_texto'!E2:E18, "I")</f>
        <v>0</v>
      </c>
      <c r="AK11" s="43">
        <f>SUMIFS('1_1_3_5_libros_de_texto'!C2:C20,'1_1_3_5_libros_de_texto'!A2:A20,integrantes_area!B15,'1_1_3_5_libros_de_texto'!E2:E20, "I")</f>
        <v>0</v>
      </c>
      <c r="AL11" s="43">
        <f>COUNTIFS('1_1_3_5_libros_de_texto'!A2:A18,integrantes_area!B15,'1_1_3_5_libros_de_texto'!E2:E18, "C")</f>
        <v>0</v>
      </c>
      <c r="AM11" s="43">
        <f>SUMIFS('1_1_3_5_libros_de_texto'!D2:D20,'1_1_3_5_libros_de_texto'!A2:A20,integrantes_area!B15,'1_1_3_5_libros_de_texto'!E2:E20, "C")</f>
        <v>0</v>
      </c>
      <c r="AN11" s="43">
        <f>COUNTIFS('1_1_3_5_libros_de_texto'!A2:A18,integrantes_area!B16,'1_1_3_5_libros_de_texto'!E2:E18, "I")</f>
        <v>0</v>
      </c>
      <c r="AO11" s="43">
        <f>SUMIFS('1_1_3_5_libros_de_texto'!C2:C20,'1_1_3_5_libros_de_texto'!A2:A20,integrantes_area!B16,'1_1_3_5_libros_de_texto'!E2:E20, "I")</f>
        <v>0</v>
      </c>
      <c r="AP11" s="43">
        <f>COUNTIFS('1_1_3_5_libros_de_texto'!A2:A18,integrantes_area!B16,'1_1_3_5_libros_de_texto'!E2:E18, "C")</f>
        <v>0</v>
      </c>
      <c r="AQ11" s="43">
        <f>SUMIFS('1_1_3_5_libros_de_texto'!D2:D20,'1_1_3_5_libros_de_texto'!A2:A20,integrantes_area!B16,'1_1_3_5_libros_de_texto'!E2:E20, "C")</f>
        <v>0</v>
      </c>
      <c r="AR11" s="43">
        <f>COUNTIFS('1_1_3_5_libros_de_texto'!A2:A18,integrantes_area!B17,'1_1_3_5_libros_de_texto'!E2:E18, "I")</f>
        <v>0</v>
      </c>
      <c r="AS11" s="43">
        <f>SUMIFS('1_1_3_5_libros_de_texto'!C2:C20,'1_1_3_5_libros_de_texto'!A2:A20,integrantes_area!B17,'1_1_3_5_libros_de_texto'!E2:E20, "I")</f>
        <v>0</v>
      </c>
      <c r="AT11" s="43">
        <f>COUNTIFS('1_1_3_5_libros_de_texto'!A2:A18,integrantes_area!B17,'1_1_3_5_libros_de_texto'!E2:E18, "C")</f>
        <v>0</v>
      </c>
      <c r="AU11" s="43">
        <f>SUMIFS('1_1_3_5_libros_de_texto'!D2:D20,'1_1_3_5_libros_de_texto'!A2:A20,integrantes_area!B17,'1_1_3_5_libros_de_texto'!E2:E20, "C")</f>
        <v>0</v>
      </c>
      <c r="AV11" s="43">
        <f>COUNTIFS('1_1_3_5_libros_de_texto'!A2:A18,integrantes_area!B18,'1_1_3_5_libros_de_texto'!E2:E18, "I")</f>
        <v>0</v>
      </c>
      <c r="AW11" s="43">
        <f>SUMIFS('1_1_3_5_libros_de_texto'!C2:C20,'1_1_3_5_libros_de_texto'!A2:A20,integrantes_area!B18,'1_1_3_5_libros_de_texto'!E2:E20, "I")</f>
        <v>0</v>
      </c>
      <c r="AX11" s="43">
        <f>COUNTIFS('1_1_3_5_libros_de_texto'!A2:A18,integrantes_area!B18,'1_1_3_5_libros_de_texto'!E2:E18, "C")</f>
        <v>0</v>
      </c>
      <c r="AY11" s="43">
        <f>SUMIFS('1_1_3_5_libros_de_texto'!D2:D20,'1_1_3_5_libros_de_texto'!A2:A20,integrantes_area!B18,'1_1_3_5_libros_de_texto'!E2:E20, "C")</f>
        <v>0</v>
      </c>
      <c r="AZ11" s="43">
        <f>COUNTIFS('1_1_3_5_libros_de_texto'!A2:A18,integrantes_area!B19,'1_1_3_5_libros_de_texto'!E2:E18, "I")</f>
        <v>0</v>
      </c>
      <c r="BA11" s="43">
        <f>SUMIFS('1_1_3_5_libros_de_texto'!C2:C20,'1_1_3_5_libros_de_texto'!A2:A20,integrantes_area!B19,'1_1_3_5_libros_de_texto'!E2:E20, "I")</f>
        <v>0</v>
      </c>
      <c r="BB11" s="43">
        <f>COUNTIFS('1_1_3_5_libros_de_texto'!A2:A18,integrantes_area!B19,'1_1_3_5_libros_de_texto'!E2:E18, "C")</f>
        <v>0</v>
      </c>
      <c r="BC11" s="43">
        <f>SUMIFS('1_1_3_5_libros_de_texto'!D2:D20,'1_1_3_5_libros_de_texto'!A2:A20,integrantes_area!B19,'1_1_3_5_libros_de_texto'!E2:E20, "C")</f>
        <v>0</v>
      </c>
      <c r="BD11" s="43">
        <f>COUNTIFS('1_1_3_5_libros_de_texto'!A2:A18,integrantes_area!B20,'1_1_3_5_libros_de_texto'!E2:E18, "I")</f>
        <v>0</v>
      </c>
      <c r="BE11" s="43">
        <f>SUMIFS('1_1_3_5_libros_de_texto'!C2:C20,'1_1_3_5_libros_de_texto'!A2:A20,integrantes_area!B20,'1_1_3_5_libros_de_texto'!E2:E20, "I")</f>
        <v>0</v>
      </c>
      <c r="BF11" s="43">
        <f>COUNTIFS('1_1_3_5_libros_de_texto'!A2:A18,integrantes_area!B20,'1_1_3_5_libros_de_texto'!E2:E18, "C")</f>
        <v>0</v>
      </c>
      <c r="BG11" s="43">
        <f>SUMIFS('1_1_3_5_libros_de_texto'!D2:D20,'1_1_3_5_libros_de_texto'!A2:A20,integrantes_area!B20,'1_1_3_5_libros_de_texto'!E2:E20, "C")</f>
        <v>0</v>
      </c>
      <c r="BH11" s="43">
        <f>COUNTIFS('1_1_3_5_libros_de_texto'!A2:A18,integrantes_area!B21,'1_1_3_5_libros_de_texto'!E2:E18, "I")</f>
        <v>0</v>
      </c>
      <c r="BI11" s="43">
        <f>SUMIFS('1_1_3_5_libros_de_texto'!C2:C20,'1_1_3_5_libros_de_texto'!A2:A20,integrantes_area!B21,'1_1_3_5_libros_de_texto'!E2:E20, "I")</f>
        <v>0</v>
      </c>
      <c r="BJ11" s="43">
        <f>COUNTIFS('1_1_3_5_libros_de_texto'!A2:A18,integrantes_area!B21,'1_1_3_5_libros_de_texto'!E2:E18, "C")</f>
        <v>0</v>
      </c>
      <c r="BK11" s="43">
        <f>SUMIFS('1_1_3_5_libros_de_texto'!D2:D20,'1_1_3_5_libros_de_texto'!A2:A20,integrantes_area!B21,'1_1_3_5_libros_de_texto'!E2:E20, "C")</f>
        <v>0</v>
      </c>
      <c r="BL11" s="43">
        <f>COUNTIFS('1_1_3_5_libros_de_texto'!A2:A18,integrantes_area!B22,'1_1_3_5_libros_de_texto'!E2:E18, "I")</f>
        <v>0</v>
      </c>
      <c r="BM11" s="43">
        <f>SUMIFS('1_1_3_5_libros_de_texto'!C2:C20,'1_1_3_5_libros_de_texto'!A2:A20,integrantes_area!B22,'1_1_3_5_libros_de_texto'!E2:E20, "I")</f>
        <v>0</v>
      </c>
      <c r="BN11" s="43">
        <f>COUNTIFS('1_1_3_5_libros_de_texto'!A2:A18,integrantes_area!B22,'1_1_3_5_libros_de_texto'!E2:E18, "C")</f>
        <v>0</v>
      </c>
      <c r="BO11" s="43">
        <f>SUMIFS('1_1_3_5_libros_de_texto'!D2:D20,'1_1_3_5_libros_de_texto'!A2:A20,integrantes_area!B22,'1_1_3_5_libros_de_texto'!E2:E20, "C")</f>
        <v>0</v>
      </c>
      <c r="BP11" s="43">
        <f>COUNTIFS('1_1_3_5_libros_de_texto'!A2:A18,integrantes_area!B23,'1_1_3_5_libros_de_texto'!E2:E18, "I")</f>
        <v>0</v>
      </c>
      <c r="BQ11" s="43">
        <f>SUMIFS('1_1_3_5_libros_de_texto'!C2:C20,'1_1_3_5_libros_de_texto'!A2:A20,integrantes_area!B23,'1_1_3_5_libros_de_texto'!E2:E20, "I")</f>
        <v>0</v>
      </c>
      <c r="BR11" s="43">
        <f>COUNTIFS('1_1_3_5_libros_de_texto'!A2:A18,integrantes_area!B23,'1_1_3_5_libros_de_texto'!E2:E18, "C")</f>
        <v>0</v>
      </c>
      <c r="BS11" s="43">
        <f>SUMIFS('1_1_3_5_libros_de_texto'!D2:D20,'1_1_3_5_libros_de_texto'!A2:A20,integrantes_area!B23,'1_1_3_5_libros_de_texto'!E2:E20, "C")</f>
        <v>0</v>
      </c>
      <c r="BT11" s="22">
        <f>SUM('1_1_3_5_libros_de_texto'!H22)</f>
        <v>0</v>
      </c>
    </row>
    <row r="12" spans="2:72" x14ac:dyDescent="0.25">
      <c r="B12" s="23" t="s">
        <v>159</v>
      </c>
      <c r="C12" s="35" t="s">
        <v>111</v>
      </c>
      <c r="D12" s="43">
        <f>COUNTIFS('1_1_3_6_doct_audio_video_cine_f'!A2:A9,integrantes_area!B7,'1_1_3_6_doct_audio_video_cine_f'!E2:E9, "I")</f>
        <v>0</v>
      </c>
      <c r="E12" s="24">
        <f>SUMIFS('1_1_3_6_doct_audio_video_cine_f'!C2:C20,'1_1_3_6_doct_audio_video_cine_f'!A2:A20,integrantes_area!B7,'1_1_3_6_doct_audio_video_cine_f'!E2:E20, "I")</f>
        <v>0</v>
      </c>
      <c r="F12" s="24">
        <f>COUNTIFS('1_1_3_6_doct_audio_video_cine_f'!A2:A9,integrantes_area!B7,'1_1_3_6_doct_audio_video_cine_f'!E2:E9, "C")</f>
        <v>0</v>
      </c>
      <c r="G12" s="24">
        <f>SUMIFS('1_1_3_6_doct_audio_video_cine_f'!D2:D20,'1_1_3_6_doct_audio_video_cine_f'!A2:A20,integrantes_area!B7,'1_1_3_6_doct_audio_video_cine_f'!E2:E20, "C")</f>
        <v>0</v>
      </c>
      <c r="H12" s="24">
        <f>COUNTIFS('1_1_3_6_doct_audio_video_cine_f'!A2:A9,integrantes_area!B8,'1_1_3_6_doct_audio_video_cine_f'!E2:E9, "I")</f>
        <v>0</v>
      </c>
      <c r="I12" s="24">
        <f>SUMIFS('1_1_3_6_doct_audio_video_cine_f'!C2:C20,'1_1_3_6_doct_audio_video_cine_f'!A2:A20,integrantes_area!B8,'1_1_3_6_doct_audio_video_cine_f'!E2:E20, "I")</f>
        <v>0</v>
      </c>
      <c r="J12" s="24">
        <f>COUNTIFS('1_1_3_6_doct_audio_video_cine_f'!A2:A9,integrantes_area!B8,'1_1_3_6_doct_audio_video_cine_f'!E2:E9, "C")</f>
        <v>0</v>
      </c>
      <c r="K12" s="24">
        <f>SUMIFS('1_1_3_6_doct_audio_video_cine_f'!D2:D20,'1_1_3_6_doct_audio_video_cine_f'!A2:A20,integrantes_area!B8,'1_1_3_6_doct_audio_video_cine_f'!E2:E20, "C")</f>
        <v>0</v>
      </c>
      <c r="L12" s="24">
        <f>COUNTIFS('1_1_3_6_doct_audio_video_cine_f'!A2:A9,integrantes_area!B9,'1_1_3_6_doct_audio_video_cine_f'!E2:E9, "I")</f>
        <v>0</v>
      </c>
      <c r="M12" s="24">
        <f>SUMIFS('1_1_3_6_doct_audio_video_cine_f'!C2:C20,'1_1_3_6_doct_audio_video_cine_f'!A2:A20,integrantes_area!B9,'1_1_3_6_doct_audio_video_cine_f'!E2:E20, "I")</f>
        <v>0</v>
      </c>
      <c r="N12" s="24">
        <f>COUNTIFS('1_1_3_6_doct_audio_video_cine_f'!A2:A9,integrantes_area!B9,'1_1_3_6_doct_audio_video_cine_f'!E2:E9, "C")</f>
        <v>0</v>
      </c>
      <c r="O12" s="24">
        <f>SUMIFS('1_1_3_6_doct_audio_video_cine_f'!D2:D20,'1_1_3_6_doct_audio_video_cine_f'!A2:A20,integrantes_area!B9,'1_1_3_6_doct_audio_video_cine_f'!E2:E20, "C")</f>
        <v>0</v>
      </c>
      <c r="P12" s="24">
        <f>COUNTIFS('1_1_3_6_doct_audio_video_cine_f'!A2:A9,integrantes_area!B10,'1_1_3_6_doct_audio_video_cine_f'!E2:E9, "I")</f>
        <v>0</v>
      </c>
      <c r="Q12" s="24">
        <f>SUMIFS('1_1_3_6_doct_audio_video_cine_f'!C2:C20,'1_1_3_6_doct_audio_video_cine_f'!A2:A20,integrantes_area!B10,'1_1_3_6_doct_audio_video_cine_f'!E2:E20, "I")</f>
        <v>0</v>
      </c>
      <c r="R12" s="24">
        <f>COUNTIFS('1_1_3_6_doct_audio_video_cine_f'!A2:A9,integrantes_area!B10,'1_1_3_6_doct_audio_video_cine_f'!E2:E9, "C")</f>
        <v>0</v>
      </c>
      <c r="S12" s="24">
        <f>SUMIFS('1_1_3_6_doct_audio_video_cine_f'!D2:D20,'1_1_3_6_doct_audio_video_cine_f'!A2:A20,integrantes_area!B10,'1_1_3_6_doct_audio_video_cine_f'!E2:E20, "C")</f>
        <v>0</v>
      </c>
      <c r="T12" s="24">
        <f>COUNTIFS('1_1_3_6_doct_audio_video_cine_f'!A2:A9,integrantes_area!B11,'1_1_3_6_doct_audio_video_cine_f'!E2:E9, "I")</f>
        <v>0</v>
      </c>
      <c r="U12" s="24">
        <f>SUMIFS('1_1_3_6_doct_audio_video_cine_f'!C2:C20,'1_1_3_6_doct_audio_video_cine_f'!A2:A20,integrantes_area!B11,'1_1_3_6_doct_audio_video_cine_f'!E2:E20, "I")</f>
        <v>0</v>
      </c>
      <c r="V12" s="24">
        <f>COUNTIFS('1_1_3_6_doct_audio_video_cine_f'!A2:A9,integrantes_area!B11,'1_1_3_6_doct_audio_video_cine_f'!E2:E9, "C")</f>
        <v>0</v>
      </c>
      <c r="W12" s="24">
        <f>SUMIFS('1_1_3_6_doct_audio_video_cine_f'!D2:D20,'1_1_3_6_doct_audio_video_cine_f'!A2:A20,integrantes_area!B11,'1_1_3_6_doct_audio_video_cine_f'!E2:E20, "C")</f>
        <v>0</v>
      </c>
      <c r="X12" s="24">
        <f>COUNTIFS('1_1_3_6_doct_audio_video_cine_f'!A2:A9,integrantes_area!B12,'1_1_3_6_doct_audio_video_cine_f'!E2:E9, "I")</f>
        <v>0</v>
      </c>
      <c r="Y12" s="24">
        <f>SUMIFS('1_1_3_6_doct_audio_video_cine_f'!C2:C20,'1_1_3_6_doct_audio_video_cine_f'!A2:A20,integrantes_area!B12,'1_1_3_6_doct_audio_video_cine_f'!E2:E20, "I")</f>
        <v>0</v>
      </c>
      <c r="Z12" s="24">
        <f>COUNTIFS('1_1_3_6_doct_audio_video_cine_f'!A2:A9,integrantes_area!B12,'1_1_3_6_doct_audio_video_cine_f'!E2:E9, "C")</f>
        <v>0</v>
      </c>
      <c r="AA12" s="24">
        <f>SUMIFS('1_1_3_6_doct_audio_video_cine_f'!D2:D20,'1_1_3_6_doct_audio_video_cine_f'!A2:A20,integrantes_area!B12,'1_1_3_6_doct_audio_video_cine_f'!E2:E20, "C")</f>
        <v>0</v>
      </c>
      <c r="AB12" s="24">
        <f>COUNTIFS('1_1_3_6_doct_audio_video_cine_f'!A2:A9,integrantes_area!B13,'1_1_3_6_doct_audio_video_cine_f'!E2:E9, "I")</f>
        <v>0</v>
      </c>
      <c r="AC12" s="24">
        <f>SUMIFS('1_1_3_6_doct_audio_video_cine_f'!C2:C20,'1_1_3_6_doct_audio_video_cine_f'!A2:A20,integrantes_area!B13,'1_1_3_6_doct_audio_video_cine_f'!E2:E20, "I")</f>
        <v>0</v>
      </c>
      <c r="AD12" s="24">
        <f>COUNTIFS('1_1_3_6_doct_audio_video_cine_f'!A2:A9,integrantes_area!B13,'1_1_3_6_doct_audio_video_cine_f'!E2:E9, "C")</f>
        <v>7</v>
      </c>
      <c r="AE12" s="24">
        <f>SUMIFS('1_1_3_6_doct_audio_video_cine_f'!D2:D20,'1_1_3_6_doct_audio_video_cine_f'!A2:A20,integrantes_area!B13,'1_1_3_6_doct_audio_video_cine_f'!E2:E20, "C")</f>
        <v>4620</v>
      </c>
      <c r="AF12" s="24">
        <f>COUNTIFS('1_1_3_6_doct_audio_video_cine_f'!A2:A9,integrantes_area!B14,'1_1_3_6_doct_audio_video_cine_f'!E2:E9, "I")</f>
        <v>0</v>
      </c>
      <c r="AG12" s="24">
        <f>SUMIFS('1_1_3_6_doct_audio_video_cine_f'!C2:C20,'1_1_3_6_doct_audio_video_cine_f'!A2:A20,integrantes_area!B14,'1_1_3_6_doct_audio_video_cine_f'!E2:E20, "I")</f>
        <v>0</v>
      </c>
      <c r="AH12" s="24">
        <f>COUNTIFS('1_1_3_6_doct_audio_video_cine_f'!A2:A9,integrantes_area!B14,'1_1_3_6_doct_audio_video_cine_f'!E2:E9, "C")</f>
        <v>0</v>
      </c>
      <c r="AI12" s="24">
        <f>SUMIFS('1_1_3_6_doct_audio_video_cine_f'!D2:D20,'1_1_3_6_doct_audio_video_cine_f'!A2:A20,integrantes_area!B14,'1_1_3_6_doct_audio_video_cine_f'!E2:E20, "C")</f>
        <v>0</v>
      </c>
      <c r="AJ12" s="24">
        <f>COUNTIFS('1_1_3_6_doct_audio_video_cine_f'!A2:A9,integrantes_area!B15,'1_1_3_6_doct_audio_video_cine_f'!E2:E9, "I")</f>
        <v>0</v>
      </c>
      <c r="AK12" s="24">
        <f>SUMIFS('1_1_3_6_doct_audio_video_cine_f'!C2:C20,'1_1_3_6_doct_audio_video_cine_f'!A2:A20,integrantes_area!B15,'1_1_3_6_doct_audio_video_cine_f'!E2:E20, "I")</f>
        <v>0</v>
      </c>
      <c r="AL12" s="24">
        <f>COUNTIFS('1_1_3_6_doct_audio_video_cine_f'!A2:A9,integrantes_area!B15,'1_1_3_6_doct_audio_video_cine_f'!E2:E9, "C")</f>
        <v>0</v>
      </c>
      <c r="AM12" s="24">
        <f>SUMIFS('1_1_3_6_doct_audio_video_cine_f'!D2:D20,'1_1_3_6_doct_audio_video_cine_f'!A2:A20,integrantes_area!B15,'1_1_3_6_doct_audio_video_cine_f'!E2:E20, "C")</f>
        <v>0</v>
      </c>
      <c r="AN12" s="24">
        <f>COUNTIFS('1_1_3_6_doct_audio_video_cine_f'!A2:A9,integrantes_area!B16,'1_1_3_6_doct_audio_video_cine_f'!E2:E9, "I")</f>
        <v>0</v>
      </c>
      <c r="AO12" s="24">
        <f>SUMIFS('1_1_3_6_doct_audio_video_cine_f'!C2:C20,'1_1_3_6_doct_audio_video_cine_f'!A2:A20,integrantes_area!B16,'1_1_3_6_doct_audio_video_cine_f'!E2:E20, "I")</f>
        <v>0</v>
      </c>
      <c r="AP12" s="24">
        <f>COUNTIFS('1_1_3_6_doct_audio_video_cine_f'!A2:A9,integrantes_area!B16,'1_1_3_6_doct_audio_video_cine_f'!E2:E9, "C")</f>
        <v>0</v>
      </c>
      <c r="AQ12" s="24">
        <f>SUMIFS('1_1_3_6_doct_audio_video_cine_f'!D2:D20,'1_1_3_6_doct_audio_video_cine_f'!A2:A20,integrantes_area!B16,'1_1_3_6_doct_audio_video_cine_f'!E2:E20, "C")</f>
        <v>0</v>
      </c>
      <c r="AR12" s="24">
        <f>COUNTIFS('1_1_3_6_doct_audio_video_cine_f'!A2:A9,integrantes_area!B17,'1_1_3_6_doct_audio_video_cine_f'!E2:E9, "I")</f>
        <v>0</v>
      </c>
      <c r="AS12" s="24">
        <f>SUMIFS('1_1_3_6_doct_audio_video_cine_f'!C2:C20,'1_1_3_6_doct_audio_video_cine_f'!A2:A20,integrantes_area!B17,'1_1_3_6_doct_audio_video_cine_f'!E2:E20, "I")</f>
        <v>0</v>
      </c>
      <c r="AT12" s="24">
        <f>COUNTIFS('1_1_3_6_doct_audio_video_cine_f'!A2:A9,integrantes_area!B17,'1_1_3_6_doct_audio_video_cine_f'!E2:E9, "C")</f>
        <v>0</v>
      </c>
      <c r="AU12" s="24">
        <f>SUMIFS('1_1_3_6_doct_audio_video_cine_f'!D2:D20,'1_1_3_6_doct_audio_video_cine_f'!A2:A20,integrantes_area!B17,'1_1_3_6_doct_audio_video_cine_f'!E2:E20, "C")</f>
        <v>0</v>
      </c>
      <c r="AV12" s="24">
        <f>COUNTIFS('1_1_3_6_doct_audio_video_cine_f'!A2:A9,integrantes_area!B18,'1_1_3_6_doct_audio_video_cine_f'!E2:E9, "I")</f>
        <v>0</v>
      </c>
      <c r="AW12" s="24">
        <f>SUMIFS('1_1_3_6_doct_audio_video_cine_f'!C2:C20,'1_1_3_6_doct_audio_video_cine_f'!A2:A20,integrantes_area!B18,'1_1_3_6_doct_audio_video_cine_f'!E2:E20, "I")</f>
        <v>0</v>
      </c>
      <c r="AX12" s="24">
        <f>COUNTIFS('1_1_3_6_doct_audio_video_cine_f'!A2:A9,integrantes_area!B18,'1_1_3_6_doct_audio_video_cine_f'!E2:E9, "C")</f>
        <v>0</v>
      </c>
      <c r="AY12" s="24">
        <f>SUMIFS('1_1_3_6_doct_audio_video_cine_f'!D2:D20,'1_1_3_6_doct_audio_video_cine_f'!A2:A20,integrantes_area!B18,'1_1_3_6_doct_audio_video_cine_f'!E2:E20, "C")</f>
        <v>0</v>
      </c>
      <c r="AZ12" s="24">
        <f>COUNTIFS('1_1_3_6_doct_audio_video_cine_f'!A2:A9,integrantes_area!B19,'1_1_3_6_doct_audio_video_cine_f'!E2:E9, "I")</f>
        <v>0</v>
      </c>
      <c r="BA12" s="24">
        <f>SUMIFS('1_1_3_6_doct_audio_video_cine_f'!C2:C20,'1_1_3_6_doct_audio_video_cine_f'!A2:A20,integrantes_area!B19,'1_1_3_6_doct_audio_video_cine_f'!E2:E20, "I")</f>
        <v>0</v>
      </c>
      <c r="BB12" s="24">
        <f>COUNTIFS('1_1_3_6_doct_audio_video_cine_f'!A2:A9,integrantes_area!B19,'1_1_3_6_doct_audio_video_cine_f'!E2:E9, "C")</f>
        <v>0</v>
      </c>
      <c r="BC12" s="24">
        <f>SUMIFS('1_1_3_6_doct_audio_video_cine_f'!D2:D20,'1_1_3_6_doct_audio_video_cine_f'!A2:A20,integrantes_area!B19,'1_1_3_6_doct_audio_video_cine_f'!E2:E20, "C")</f>
        <v>0</v>
      </c>
      <c r="BD12" s="24">
        <f>COUNTIFS('1_1_3_6_doct_audio_video_cine_f'!A2:A9,integrantes_area!B20,'1_1_3_6_doct_audio_video_cine_f'!E2:E9, "I")</f>
        <v>0</v>
      </c>
      <c r="BE12" s="24">
        <f>SUMIFS('1_1_3_6_doct_audio_video_cine_f'!C2:C20,'1_1_3_6_doct_audio_video_cine_f'!A2:A20,integrantes_area!B20,'1_1_3_6_doct_audio_video_cine_f'!E2:E20, "I")</f>
        <v>0</v>
      </c>
      <c r="BF12" s="24">
        <f>COUNTIFS('1_1_3_6_doct_audio_video_cine_f'!A2:A9,integrantes_area!B20,'1_1_3_6_doct_audio_video_cine_f'!E2:E9, "C")</f>
        <v>0</v>
      </c>
      <c r="BG12" s="24">
        <f>SUMIFS('1_1_3_6_doct_audio_video_cine_f'!D2:D20,'1_1_3_6_doct_audio_video_cine_f'!A2:A20,integrantes_area!B20,'1_1_3_6_doct_audio_video_cine_f'!E2:E20, "C")</f>
        <v>0</v>
      </c>
      <c r="BH12" s="24">
        <f>COUNTIFS('1_1_3_6_doct_audio_video_cine_f'!A2:A9,integrantes_area!B21,'1_1_3_6_doct_audio_video_cine_f'!E2:E9, "I")</f>
        <v>0</v>
      </c>
      <c r="BI12" s="24">
        <f>SUMIFS('1_1_3_6_doct_audio_video_cine_f'!C2:C20,'1_1_3_6_doct_audio_video_cine_f'!A2:A20,integrantes_area!B21,'1_1_3_6_doct_audio_video_cine_f'!E2:E20, "I")</f>
        <v>0</v>
      </c>
      <c r="BJ12" s="24">
        <f>COUNTIFS('1_1_3_6_doct_audio_video_cine_f'!A2:A9,integrantes_area!B21,'1_1_3_6_doct_audio_video_cine_f'!E2:E9, "C")</f>
        <v>0</v>
      </c>
      <c r="BK12" s="24">
        <f>SUMIFS('1_1_3_6_doct_audio_video_cine_f'!D2:D20,'1_1_3_6_doct_audio_video_cine_f'!A2:A20,integrantes_area!B21,'1_1_3_6_doct_audio_video_cine_f'!E2:E20, "C")</f>
        <v>0</v>
      </c>
      <c r="BL12" s="24">
        <f>COUNTIFS('1_1_3_6_doct_audio_video_cine_f'!A2:A9,integrantes_area!B22,'1_1_3_6_doct_audio_video_cine_f'!E2:E9, "I")</f>
        <v>0</v>
      </c>
      <c r="BM12" s="24">
        <f>SUMIFS('1_1_3_6_doct_audio_video_cine_f'!C2:C20,'1_1_3_6_doct_audio_video_cine_f'!A2:A20,integrantes_area!B22,'1_1_3_6_doct_audio_video_cine_f'!E2:E20, "I")</f>
        <v>0</v>
      </c>
      <c r="BN12" s="24">
        <f>COUNTIFS('1_1_3_6_doct_audio_video_cine_f'!A2:A9,integrantes_area!B22,'1_1_3_6_doct_audio_video_cine_f'!E2:E9, "C")</f>
        <v>0</v>
      </c>
      <c r="BO12" s="24">
        <f>SUMIFS('1_1_3_6_doct_audio_video_cine_f'!D2:D20,'1_1_3_6_doct_audio_video_cine_f'!A2:A20,integrantes_area!B22,'1_1_3_6_doct_audio_video_cine_f'!E2:E20, "C")</f>
        <v>0</v>
      </c>
      <c r="BP12" s="24">
        <f>COUNTIFS('1_1_3_6_doct_audio_video_cine_f'!A2:A9,integrantes_area!B23,'1_1_3_6_doct_audio_video_cine_f'!E2:E9, "I")</f>
        <v>0</v>
      </c>
      <c r="BQ12" s="24">
        <f>SUMIFS('1_1_3_6_doct_audio_video_cine_f'!C2:C20,'1_1_3_6_doct_audio_video_cine_f'!A2:A20,integrantes_area!B23,'1_1_3_6_doct_audio_video_cine_f'!E2:E20, "I")</f>
        <v>0</v>
      </c>
      <c r="BR12" s="24">
        <f>COUNTIFS('1_1_3_6_doct_audio_video_cine_f'!A2:A9,integrantes_area!B23,'1_1_3_6_doct_audio_video_cine_f'!E2:E9, "C")</f>
        <v>0</v>
      </c>
      <c r="BS12" s="24">
        <f>SUMIFS('1_1_3_6_doct_audio_video_cine_f'!D2:D20,'1_1_3_6_doct_audio_video_cine_f'!A2:A20,integrantes_area!B23,'1_1_3_6_doct_audio_video_cine_f'!E2:E20, "C")</f>
        <v>0</v>
      </c>
      <c r="BT12" s="22">
        <f>SUM('1_1_3_6_doct_audio_video_cine_f'!H13)</f>
        <v>4620</v>
      </c>
    </row>
    <row r="13" spans="2:72" x14ac:dyDescent="0.25">
      <c r="B13" s="23" t="s">
        <v>160</v>
      </c>
      <c r="C13" s="78" t="s">
        <v>113</v>
      </c>
      <c r="D13" s="43">
        <f>COUNTIFS('1_1_3_7_equipo_laboratorio_mod_'!A2:A18,integrantes_area!B7,'1_1_3_7_equipo_laboratorio_mod_'!E2:E18, "I")</f>
        <v>0</v>
      </c>
      <c r="E13" s="43">
        <f>SUMIFS('1_1_3_7_equipo_laboratorio_mod_'!C2:C20,'1_1_3_7_equipo_laboratorio_mod_'!A2:A20,integrantes_area!B7,'1_1_3_7_equipo_laboratorio_mod_'!E2:E20, "I")</f>
        <v>0</v>
      </c>
      <c r="F13" s="43">
        <f>COUNTIFS('1_1_3_7_equipo_laboratorio_mod_'!A2:A18,integrantes_area!B7,'1_1_3_7_equipo_laboratorio_mod_'!E2:E18, "C")</f>
        <v>0</v>
      </c>
      <c r="G13" s="43">
        <f>SUMIFS('1_1_3_7_equipo_laboratorio_mod_'!D2:D20,'1_1_3_7_equipo_laboratorio_mod_'!A2:A20,integrantes_area!B7,'1_1_3_7_equipo_laboratorio_mod_'!E2:E20, "C")</f>
        <v>0</v>
      </c>
      <c r="H13" s="43">
        <f>COUNTIFS('1_1_3_7_equipo_laboratorio_mod_'!A2:A18,integrantes_area!B8,'1_1_3_7_equipo_laboratorio_mod_'!E2:E18, "I")</f>
        <v>0</v>
      </c>
      <c r="I13" s="43">
        <f>SUMIFS('1_1_3_7_equipo_laboratorio_mod_'!C2:C20,'1_1_3_7_equipo_laboratorio_mod_'!A2:A20,integrantes_area!B8,'1_1_3_7_equipo_laboratorio_mod_'!E2:E20, "I")</f>
        <v>0</v>
      </c>
      <c r="J13" s="43">
        <f>COUNTIFS('1_1_3_7_equipo_laboratorio_mod_'!A2:A18,integrantes_area!B8,'1_1_3_7_equipo_laboratorio_mod_'!E2:E18, "C")</f>
        <v>0</v>
      </c>
      <c r="K13" s="43">
        <f>SUMIFS('1_1_3_7_equipo_laboratorio_mod_'!D2:D20,'1_1_3_7_equipo_laboratorio_mod_'!A2:A20,integrantes_area!B8,'1_1_3_7_equipo_laboratorio_mod_'!E2:E20, "C")</f>
        <v>0</v>
      </c>
      <c r="L13" s="43">
        <f>COUNTIFS('1_1_3_7_equipo_laboratorio_mod_'!A2:A18,integrantes_area!B9,'1_1_3_7_equipo_laboratorio_mod_'!E2:E18, "I")</f>
        <v>0</v>
      </c>
      <c r="M13" s="43">
        <f>SUMIFS('1_1_3_7_equipo_laboratorio_mod_'!C2:C20,'1_1_3_7_equipo_laboratorio_mod_'!A2:A20,integrantes_area!B9,'1_1_3_7_equipo_laboratorio_mod_'!E2:E20, "I")</f>
        <v>0</v>
      </c>
      <c r="N13" s="43">
        <f>COUNTIFS('1_1_3_7_equipo_laboratorio_mod_'!A2:A18,integrantes_area!B9,'1_1_3_7_equipo_laboratorio_mod_'!E2:E18, "C")</f>
        <v>0</v>
      </c>
      <c r="O13" s="43">
        <f>SUMIFS('1_1_3_7_equipo_laboratorio_mod_'!D2:D20,'1_1_3_7_equipo_laboratorio_mod_'!A2:A20,integrantes_area!B9,'1_1_3_7_equipo_laboratorio_mod_'!E2:E20, "C")</f>
        <v>0</v>
      </c>
      <c r="P13" s="43">
        <f>COUNTIFS('1_1_3_7_equipo_laboratorio_mod_'!A2:A18,integrantes_area!B10,'1_1_3_7_equipo_laboratorio_mod_'!E2:E18, "I")</f>
        <v>0</v>
      </c>
      <c r="Q13" s="43">
        <f>SUMIFS('1_1_3_7_equipo_laboratorio_mod_'!C2:C20,'1_1_3_7_equipo_laboratorio_mod_'!A2:A20,integrantes_area!B10,'1_1_3_7_equipo_laboratorio_mod_'!E2:E20, "I")</f>
        <v>0</v>
      </c>
      <c r="R13" s="43">
        <f>COUNTIFS('1_1_3_7_equipo_laboratorio_mod_'!A2:A18,integrantes_area!B10,'1_1_3_7_equipo_laboratorio_mod_'!E2:E18, "C")</f>
        <v>0</v>
      </c>
      <c r="S13" s="43">
        <f>SUMIFS('1_1_3_7_equipo_laboratorio_mod_'!D2:D20,'1_1_3_7_equipo_laboratorio_mod_'!A2:A20,integrantes_area!B10,'1_1_3_7_equipo_laboratorio_mod_'!E2:E20, "C")</f>
        <v>0</v>
      </c>
      <c r="T13" s="43">
        <f>COUNTIFS('1_1_3_7_equipo_laboratorio_mod_'!A2:A18,integrantes_area!B11,'1_1_3_7_equipo_laboratorio_mod_'!E2:E18, "I")</f>
        <v>0</v>
      </c>
      <c r="U13" s="43">
        <f>SUMIFS('1_1_3_7_equipo_laboratorio_mod_'!C2:C20,'1_1_3_7_equipo_laboratorio_mod_'!A2:A20,integrantes_area!B11,'1_1_3_7_equipo_laboratorio_mod_'!E2:E20, "I")</f>
        <v>0</v>
      </c>
      <c r="V13" s="43">
        <f>COUNTIFS('1_1_3_7_equipo_laboratorio_mod_'!A2:A18,integrantes_area!B11,'1_1_3_7_equipo_laboratorio_mod_'!E2:E18, "C")</f>
        <v>0</v>
      </c>
      <c r="W13" s="43">
        <f>SUMIFS('1_1_3_7_equipo_laboratorio_mod_'!D2:D20,'1_1_3_7_equipo_laboratorio_mod_'!A2:A20,integrantes_area!B11,'1_1_3_7_equipo_laboratorio_mod_'!E2:E20, "C")</f>
        <v>0</v>
      </c>
      <c r="X13" s="43">
        <f>COUNTIFS('1_1_3_7_equipo_laboratorio_mod_'!A2:A18,integrantes_area!B12,'1_1_3_7_equipo_laboratorio_mod_'!E2:E18, "I")</f>
        <v>0</v>
      </c>
      <c r="Y13" s="43">
        <f>SUMIFS('1_1_3_7_equipo_laboratorio_mod_'!C2:C20,'1_1_3_7_equipo_laboratorio_mod_'!A2:A20,integrantes_area!B12,'1_1_3_7_equipo_laboratorio_mod_'!E2:E20, "I")</f>
        <v>0</v>
      </c>
      <c r="Z13" s="43">
        <f>COUNTIFS('1_1_3_7_equipo_laboratorio_mod_'!A2:A18,integrantes_area!B12,'1_1_3_7_equipo_laboratorio_mod_'!E2:E18, "C")</f>
        <v>0</v>
      </c>
      <c r="AA13" s="43">
        <f>SUMIFS('1_1_3_7_equipo_laboratorio_mod_'!D2:D20,'1_1_3_7_equipo_laboratorio_mod_'!A2:A20,integrantes_area!B12,'1_1_3_7_equipo_laboratorio_mod_'!E2:E20, "C")</f>
        <v>0</v>
      </c>
      <c r="AB13" s="43">
        <f>COUNTIFS('1_1_3_7_equipo_laboratorio_mod_'!A2:A18,integrantes_area!B13,'1_1_3_7_equipo_laboratorio_mod_'!E2:E18, "I")</f>
        <v>0</v>
      </c>
      <c r="AC13" s="43">
        <f>SUMIFS('1_1_3_7_equipo_laboratorio_mod_'!C2:C20,'1_1_3_7_equipo_laboratorio_mod_'!A2:A20,integrantes_area!B13,'1_1_3_7_equipo_laboratorio_mod_'!E2:E20, "I")</f>
        <v>0</v>
      </c>
      <c r="AD13" s="43">
        <f>COUNTIFS('1_1_3_7_equipo_laboratorio_mod_'!A2:A18,integrantes_area!B13,'1_1_3_7_equipo_laboratorio_mod_'!E2:E18, "C")</f>
        <v>0</v>
      </c>
      <c r="AE13" s="43">
        <f>SUMIFS('1_1_3_7_equipo_laboratorio_mod_'!D2:D20,'1_1_3_7_equipo_laboratorio_mod_'!A2:A20,integrantes_area!B13,'1_1_3_7_equipo_laboratorio_mod_'!E2:E20, "C")</f>
        <v>0</v>
      </c>
      <c r="AF13" s="43">
        <f>COUNTIFS('1_1_3_7_equipo_laboratorio_mod_'!A2:A18,integrantes_area!B14,'1_1_3_7_equipo_laboratorio_mod_'!E2:E18, "I")</f>
        <v>0</v>
      </c>
      <c r="AG13" s="43">
        <f>SUMIFS('1_1_3_7_equipo_laboratorio_mod_'!C2:C20,'1_1_3_7_equipo_laboratorio_mod_'!A2:A20,integrantes_area!B14,'1_1_3_7_equipo_laboratorio_mod_'!E2:E20, "I")</f>
        <v>0</v>
      </c>
      <c r="AH13" s="43">
        <f>COUNTIFS('1_1_3_7_equipo_laboratorio_mod_'!A2:A18,integrantes_area!B14,'1_1_3_7_equipo_laboratorio_mod_'!E2:E18, "C")</f>
        <v>0</v>
      </c>
      <c r="AI13" s="43">
        <f>SUMIFS('1_1_3_7_equipo_laboratorio_mod_'!D2:D20,'1_1_3_7_equipo_laboratorio_mod_'!A2:A20,integrantes_area!B14,'1_1_3_7_equipo_laboratorio_mod_'!E2:E20, "C")</f>
        <v>0</v>
      </c>
      <c r="AJ13" s="43">
        <f>COUNTIFS('1_1_3_7_equipo_laboratorio_mod_'!A2:A18,integrantes_area!B15,'1_1_3_7_equipo_laboratorio_mod_'!E2:E18, "I")</f>
        <v>0</v>
      </c>
      <c r="AK13" s="43">
        <f>SUMIFS('1_1_3_7_equipo_laboratorio_mod_'!C2:C20,'1_1_3_7_equipo_laboratorio_mod_'!A2:A20,integrantes_area!B15,'1_1_3_7_equipo_laboratorio_mod_'!E2:E20, "I")</f>
        <v>0</v>
      </c>
      <c r="AL13" s="43">
        <f>COUNTIFS('1_1_3_7_equipo_laboratorio_mod_'!A2:A18,integrantes_area!B15,'1_1_3_7_equipo_laboratorio_mod_'!E2:E18, "C")</f>
        <v>0</v>
      </c>
      <c r="AM13" s="43">
        <f>SUMIFS('1_1_3_7_equipo_laboratorio_mod_'!D2:D20,'1_1_3_7_equipo_laboratorio_mod_'!A2:A20,integrantes_area!B15,'1_1_3_7_equipo_laboratorio_mod_'!E2:E20, "C")</f>
        <v>0</v>
      </c>
      <c r="AN13" s="43">
        <f>COUNTIFS('1_1_3_7_equipo_laboratorio_mod_'!A2:A18,integrantes_area!B16,'1_1_3_7_equipo_laboratorio_mod_'!E2:E18, "I")</f>
        <v>0</v>
      </c>
      <c r="AO13" s="43">
        <f>SUMIFS('1_1_3_7_equipo_laboratorio_mod_'!C2:C20,'1_1_3_7_equipo_laboratorio_mod_'!A2:A20,integrantes_area!B16,'1_1_3_7_equipo_laboratorio_mod_'!E2:E20, "I")</f>
        <v>0</v>
      </c>
      <c r="AP13" s="43">
        <f>COUNTIFS('1_1_3_7_equipo_laboratorio_mod_'!A2:A18,integrantes_area!B16,'1_1_3_7_equipo_laboratorio_mod_'!E2:E18, "C")</f>
        <v>0</v>
      </c>
      <c r="AQ13" s="43">
        <f>SUMIFS('1_1_3_7_equipo_laboratorio_mod_'!D2:D20,'1_1_3_7_equipo_laboratorio_mod_'!A2:A20,integrantes_area!B16,'1_1_3_7_equipo_laboratorio_mod_'!E2:E20, "C")</f>
        <v>0</v>
      </c>
      <c r="AR13" s="43">
        <f>COUNTIFS('1_1_3_7_equipo_laboratorio_mod_'!A2:A18,integrantes_area!B17,'1_1_3_7_equipo_laboratorio_mod_'!E2:E18, "I")</f>
        <v>0</v>
      </c>
      <c r="AS13" s="43">
        <f>SUMIFS('1_1_3_7_equipo_laboratorio_mod_'!C2:C20,'1_1_3_7_equipo_laboratorio_mod_'!A2:A20,integrantes_area!B17,'1_1_3_7_equipo_laboratorio_mod_'!E2:E20, "I")</f>
        <v>0</v>
      </c>
      <c r="AT13" s="43">
        <f>COUNTIFS('1_1_3_7_equipo_laboratorio_mod_'!A2:A18,integrantes_area!B17,'1_1_3_7_equipo_laboratorio_mod_'!E2:E18, "C")</f>
        <v>0</v>
      </c>
      <c r="AU13" s="43">
        <f>SUMIFS('1_1_3_7_equipo_laboratorio_mod_'!D2:D20,'1_1_3_7_equipo_laboratorio_mod_'!A2:A20,integrantes_area!B17,'1_1_3_7_equipo_laboratorio_mod_'!E2:E20, "C")</f>
        <v>0</v>
      </c>
      <c r="AV13" s="43">
        <f>COUNTIFS('1_1_3_7_equipo_laboratorio_mod_'!A2:A18,integrantes_area!B18,'1_1_3_7_equipo_laboratorio_mod_'!E2:E18, "I")</f>
        <v>0</v>
      </c>
      <c r="AW13" s="43">
        <f>SUMIFS('1_1_3_7_equipo_laboratorio_mod_'!C2:C20,'1_1_3_7_equipo_laboratorio_mod_'!A2:A20,integrantes_area!B18,'1_1_3_7_equipo_laboratorio_mod_'!E2:E20, "I")</f>
        <v>0</v>
      </c>
      <c r="AX13" s="43">
        <f>COUNTIFS('1_1_3_7_equipo_laboratorio_mod_'!A2:A18,integrantes_area!B18,'1_1_3_7_equipo_laboratorio_mod_'!E2:E18, "C")</f>
        <v>0</v>
      </c>
      <c r="AY13" s="43">
        <f>SUMIFS('1_1_3_7_equipo_laboratorio_mod_'!D2:D20,'1_1_3_7_equipo_laboratorio_mod_'!A2:A20,integrantes_area!B18,'1_1_3_7_equipo_laboratorio_mod_'!E2:E20, "C")</f>
        <v>0</v>
      </c>
      <c r="AZ13" s="43">
        <f>COUNTIFS('1_1_3_7_equipo_laboratorio_mod_'!A2:A18,integrantes_area!B19,'1_1_3_7_equipo_laboratorio_mod_'!E2:E18, "I")</f>
        <v>0</v>
      </c>
      <c r="BA13" s="43">
        <f>SUMIFS('1_1_3_7_equipo_laboratorio_mod_'!C2:C20,'1_1_3_7_equipo_laboratorio_mod_'!A2:A20,integrantes_area!B19,'1_1_3_7_equipo_laboratorio_mod_'!E2:E20, "I")</f>
        <v>0</v>
      </c>
      <c r="BB13" s="43">
        <f>COUNTIFS('1_1_3_7_equipo_laboratorio_mod_'!A2:A18,integrantes_area!B19,'1_1_3_7_equipo_laboratorio_mod_'!E2:E18, "C")</f>
        <v>0</v>
      </c>
      <c r="BC13" s="43">
        <f>SUMIFS('1_1_3_7_equipo_laboratorio_mod_'!D2:D20,'1_1_3_7_equipo_laboratorio_mod_'!A2:A20,integrantes_area!B19,'1_1_3_7_equipo_laboratorio_mod_'!E2:E20, "C")</f>
        <v>0</v>
      </c>
      <c r="BD13" s="43">
        <f>COUNTIFS('1_1_3_7_equipo_laboratorio_mod_'!A2:A18,integrantes_area!B20,'1_1_3_7_equipo_laboratorio_mod_'!E2:E18, "I")</f>
        <v>0</v>
      </c>
      <c r="BE13" s="43">
        <f>SUMIFS('1_1_3_7_equipo_laboratorio_mod_'!C2:C20,'1_1_3_7_equipo_laboratorio_mod_'!A2:A20,integrantes_area!B20,'1_1_3_7_equipo_laboratorio_mod_'!E2:E20, "I")</f>
        <v>0</v>
      </c>
      <c r="BF13" s="43">
        <f>COUNTIFS('1_1_3_7_equipo_laboratorio_mod_'!A2:A18,integrantes_area!B20,'1_1_3_7_equipo_laboratorio_mod_'!E2:E18, "C")</f>
        <v>0</v>
      </c>
      <c r="BG13" s="43">
        <f>SUMIFS('1_1_3_7_equipo_laboratorio_mod_'!D2:D20,'1_1_3_7_equipo_laboratorio_mod_'!A2:A20,integrantes_area!B20,'1_1_3_7_equipo_laboratorio_mod_'!E2:E20, "C")</f>
        <v>0</v>
      </c>
      <c r="BH13" s="43">
        <f>COUNTIFS('1_1_3_7_equipo_laboratorio_mod_'!A2:A18,integrantes_area!B21,'1_1_3_7_equipo_laboratorio_mod_'!E2:E18, "I")</f>
        <v>0</v>
      </c>
      <c r="BI13" s="43">
        <f>SUMIFS('1_1_3_7_equipo_laboratorio_mod_'!C2:C20,'1_1_3_7_equipo_laboratorio_mod_'!A2:A20,integrantes_area!B21,'1_1_3_7_equipo_laboratorio_mod_'!E2:E20, "I")</f>
        <v>0</v>
      </c>
      <c r="BJ13" s="43">
        <f>COUNTIFS('1_1_3_7_equipo_laboratorio_mod_'!A2:A18,integrantes_area!B21,'1_1_3_7_equipo_laboratorio_mod_'!E2:E18, "C")</f>
        <v>0</v>
      </c>
      <c r="BK13" s="43">
        <f>SUMIFS('1_1_3_7_equipo_laboratorio_mod_'!D2:D20,'1_1_3_7_equipo_laboratorio_mod_'!A2:A20,integrantes_area!B21,'1_1_3_7_equipo_laboratorio_mod_'!E2:E20, "C")</f>
        <v>0</v>
      </c>
      <c r="BL13" s="43">
        <f>COUNTIFS('1_1_3_7_equipo_laboratorio_mod_'!A2:A18,integrantes_area!B22,'1_1_3_7_equipo_laboratorio_mod_'!E2:E18, "I")</f>
        <v>0</v>
      </c>
      <c r="BM13" s="43">
        <f>SUMIFS('1_1_3_7_equipo_laboratorio_mod_'!C2:C20,'1_1_3_7_equipo_laboratorio_mod_'!A2:A20,integrantes_area!B22,'1_1_3_7_equipo_laboratorio_mod_'!E2:E20, "I")</f>
        <v>0</v>
      </c>
      <c r="BN13" s="43">
        <f>COUNTIFS('1_1_3_7_equipo_laboratorio_mod_'!A2:A18,integrantes_area!B22,'1_1_3_7_equipo_laboratorio_mod_'!E2:E18, "C")</f>
        <v>0</v>
      </c>
      <c r="BO13" s="43">
        <f>SUMIFS('1_1_3_7_equipo_laboratorio_mod_'!D2:D20,'1_1_3_7_equipo_laboratorio_mod_'!A2:A20,integrantes_area!B22,'1_1_3_7_equipo_laboratorio_mod_'!E2:E20, "C")</f>
        <v>0</v>
      </c>
      <c r="BP13" s="43">
        <f>COUNTIFS('1_1_3_7_equipo_laboratorio_mod_'!A2:A18,integrantes_area!B23,'1_1_3_7_equipo_laboratorio_mod_'!E2:E18, "I")</f>
        <v>0</v>
      </c>
      <c r="BQ13" s="43">
        <f>SUMIFS('1_1_3_7_equipo_laboratorio_mod_'!C2:C20,'1_1_3_7_equipo_laboratorio_mod_'!A2:A20,integrantes_area!B23,'1_1_3_7_equipo_laboratorio_mod_'!E2:E20, "I")</f>
        <v>0</v>
      </c>
      <c r="BR13" s="43">
        <f>COUNTIFS('1_1_3_7_equipo_laboratorio_mod_'!A2:A18,integrantes_area!B23,'1_1_3_7_equipo_laboratorio_mod_'!E2:E18, "C")</f>
        <v>0</v>
      </c>
      <c r="BS13" s="43">
        <f>SUMIFS('1_1_3_7_equipo_laboratorio_mod_'!D2:D20,'1_1_3_7_equipo_laboratorio_mod_'!A2:A20,integrantes_area!B23,'1_1_3_7_equipo_laboratorio_mod_'!E2:E20, "C")</f>
        <v>0</v>
      </c>
      <c r="BT13" s="22">
        <f>SUM('1_1_3_7_equipo_laboratorio_mod_'!H22)</f>
        <v>0</v>
      </c>
    </row>
    <row r="14" spans="2:72" x14ac:dyDescent="0.25">
      <c r="B14" s="23" t="s">
        <v>161</v>
      </c>
      <c r="C14" s="35" t="s">
        <v>114</v>
      </c>
      <c r="D14" s="43">
        <f>COUNTIFS('1_1_3_8_des_paq_comp_plataforma'!A2:A18,integrantes_area!B7,'1_1_3_8_des_paq_comp_plataforma'!E2:E18, "I")</f>
        <v>0</v>
      </c>
      <c r="E14" s="24">
        <f>SUMIFS('1_1_3_8_des_paq_comp_plataforma'!C2:C20,'1_1_3_8_des_paq_comp_plataforma'!A2:A20,integrantes_area!B7,'1_1_3_8_des_paq_comp_plataforma'!E2:E20, "I")</f>
        <v>0</v>
      </c>
      <c r="F14" s="24">
        <f>COUNTIFS('1_1_3_8_des_paq_comp_plataforma'!A2:A18,integrantes_area!B7,'1_1_3_8_des_paq_comp_plataforma'!E2:E18, "C")</f>
        <v>0</v>
      </c>
      <c r="G14" s="24">
        <f>SUMIFS('1_1_3_8_des_paq_comp_plataforma'!D2:D20,'1_1_3_8_des_paq_comp_plataforma'!A2:A20,integrantes_area!B7,'1_1_3_8_des_paq_comp_plataforma'!E2:E20, "C")</f>
        <v>0</v>
      </c>
      <c r="H14" s="24">
        <f>COUNTIFS('1_1_3_8_des_paq_comp_plataforma'!A2:A18,integrantes_area!B8,'1_1_3_8_des_paq_comp_plataforma'!E2:E18, "I")</f>
        <v>0</v>
      </c>
      <c r="I14" s="24">
        <f>SUMIFS('1_1_3_8_des_paq_comp_plataforma'!C2:C20,'1_1_3_8_des_paq_comp_plataforma'!A2:A20,integrantes_area!B8,'1_1_3_8_des_paq_comp_plataforma'!E2:E20, "I")</f>
        <v>0</v>
      </c>
      <c r="J14" s="24">
        <f>COUNTIFS('1_1_3_8_des_paq_comp_plataforma'!A2:A18,integrantes_area!B8,'1_1_3_8_des_paq_comp_plataforma'!E2:E18, "C")</f>
        <v>0</v>
      </c>
      <c r="K14" s="24">
        <f>SUMIFS('1_1_3_8_des_paq_comp_plataforma'!D2:D20,'1_1_3_8_des_paq_comp_plataforma'!A2:A20,integrantes_area!B8,'1_1_3_8_des_paq_comp_plataforma'!E2:E20, "C")</f>
        <v>0</v>
      </c>
      <c r="L14" s="24">
        <f>COUNTIFS('1_1_3_8_des_paq_comp_plataforma'!A2:A18,integrantes_area!B9,'1_1_3_8_des_paq_comp_plataforma'!E2:E18, "I")</f>
        <v>0</v>
      </c>
      <c r="M14" s="24">
        <f>SUMIFS('1_1_3_8_des_paq_comp_plataforma'!C2:C20,'1_1_3_8_des_paq_comp_plataforma'!A2:A20,integrantes_area!B9,'1_1_3_8_des_paq_comp_plataforma'!E2:E20, "I")</f>
        <v>0</v>
      </c>
      <c r="N14" s="24">
        <f>COUNTIFS('1_1_3_8_des_paq_comp_plataforma'!A2:A18,integrantes_area!B9,'1_1_3_8_des_paq_comp_plataforma'!E2:E18, "C")</f>
        <v>0</v>
      </c>
      <c r="O14" s="24">
        <f>SUMIFS('1_1_3_8_des_paq_comp_plataforma'!D2:D20,'1_1_3_8_des_paq_comp_plataforma'!A2:A20,integrantes_area!B9,'1_1_3_8_des_paq_comp_plataforma'!E2:E20, "C")</f>
        <v>0</v>
      </c>
      <c r="P14" s="24">
        <f>COUNTIFS('1_1_3_8_des_paq_comp_plataforma'!A2:A18,integrantes_area!B10,'1_1_3_8_des_paq_comp_plataforma'!E2:E18, "I")</f>
        <v>0</v>
      </c>
      <c r="Q14" s="24">
        <f>SUMIFS('1_1_3_8_des_paq_comp_plataforma'!C2:C20,'1_1_3_8_des_paq_comp_plataforma'!A2:A20,integrantes_area!B10,'1_1_3_8_des_paq_comp_plataforma'!E2:E20, "I")</f>
        <v>0</v>
      </c>
      <c r="R14" s="24">
        <f>COUNTIFS('1_1_3_8_des_paq_comp_plataforma'!A2:A18,integrantes_area!B10,'1_1_3_8_des_paq_comp_plataforma'!E2:E18, "C")</f>
        <v>0</v>
      </c>
      <c r="S14" s="24">
        <f>SUMIFS('1_1_3_8_des_paq_comp_plataforma'!D2:D20,'1_1_3_8_des_paq_comp_plataforma'!A2:A20,integrantes_area!B10,'1_1_3_8_des_paq_comp_plataforma'!E2:E20, "C")</f>
        <v>0</v>
      </c>
      <c r="T14" s="24">
        <f>COUNTIFS('1_1_3_8_des_paq_comp_plataforma'!A2:A18,integrantes_area!B11,'1_1_3_8_des_paq_comp_plataforma'!E2:E18, "I")</f>
        <v>0</v>
      </c>
      <c r="U14" s="24">
        <f>SUMIFS('1_1_3_8_des_paq_comp_plataforma'!C2:C20,'1_1_3_8_des_paq_comp_plataforma'!A2:A20,integrantes_area!B11,'1_1_3_8_des_paq_comp_plataforma'!E2:E20, "I")</f>
        <v>0</v>
      </c>
      <c r="V14" s="24">
        <f>COUNTIFS('1_1_3_8_des_paq_comp_plataforma'!A2:A18,integrantes_area!B11,'1_1_3_8_des_paq_comp_plataforma'!E2:E18, "C")</f>
        <v>0</v>
      </c>
      <c r="W14" s="24">
        <f>SUMIFS('1_1_3_8_des_paq_comp_plataforma'!D2:D20,'1_1_3_8_des_paq_comp_plataforma'!A2:A20,integrantes_area!B11,'1_1_3_8_des_paq_comp_plataforma'!E2:E20, "C")</f>
        <v>0</v>
      </c>
      <c r="X14" s="24">
        <f>COUNTIFS('1_1_3_8_des_paq_comp_plataforma'!A2:A18,integrantes_area!B12,'1_1_3_8_des_paq_comp_plataforma'!E2:E18, "I")</f>
        <v>0</v>
      </c>
      <c r="Y14" s="24">
        <f>SUMIFS('1_1_3_8_des_paq_comp_plataforma'!C2:C20,'1_1_3_8_des_paq_comp_plataforma'!A2:A20,integrantes_area!B12,'1_1_3_8_des_paq_comp_plataforma'!E2:E20, "I")</f>
        <v>0</v>
      </c>
      <c r="Z14" s="24">
        <f>COUNTIFS('1_1_3_8_des_paq_comp_plataforma'!A2:A18,integrantes_area!B12,'1_1_3_8_des_paq_comp_plataforma'!E2:E18, "C")</f>
        <v>0</v>
      </c>
      <c r="AA14" s="24">
        <f>SUMIFS('1_1_3_8_des_paq_comp_plataforma'!D2:D20,'1_1_3_8_des_paq_comp_plataforma'!A2:A20,integrantes_area!B12,'1_1_3_8_des_paq_comp_plataforma'!E2:E20, "C")</f>
        <v>0</v>
      </c>
      <c r="AB14" s="24">
        <f>COUNTIFS('1_1_3_8_des_paq_comp_plataforma'!A2:A18,integrantes_area!B13,'1_1_3_8_des_paq_comp_plataforma'!E2:E18, "I")</f>
        <v>0</v>
      </c>
      <c r="AC14" s="24">
        <f>SUMIFS('1_1_3_8_des_paq_comp_plataforma'!C2:C20,'1_1_3_8_des_paq_comp_plataforma'!A2:A20,integrantes_area!B13,'1_1_3_8_des_paq_comp_plataforma'!E2:E20, "I")</f>
        <v>0</v>
      </c>
      <c r="AD14" s="24">
        <f>COUNTIFS('1_1_3_8_des_paq_comp_plataforma'!A2:A18,integrantes_area!B13,'1_1_3_8_des_paq_comp_plataforma'!E2:E18, "C")</f>
        <v>0</v>
      </c>
      <c r="AE14" s="24">
        <f>SUMIFS('1_1_3_8_des_paq_comp_plataforma'!D2:D20,'1_1_3_8_des_paq_comp_plataforma'!A2:A20,integrantes_area!B13,'1_1_3_8_des_paq_comp_plataforma'!E2:E20, "C")</f>
        <v>0</v>
      </c>
      <c r="AF14" s="24">
        <f>COUNTIFS('1_1_3_8_des_paq_comp_plataforma'!A2:A18,integrantes_area!B14,'1_1_3_8_des_paq_comp_plataforma'!E2:E18, "I")</f>
        <v>0</v>
      </c>
      <c r="AG14" s="24">
        <f>SUMIFS('1_1_3_8_des_paq_comp_plataforma'!C2:C20,'1_1_3_8_des_paq_comp_plataforma'!A2:A20,integrantes_area!B14,'1_1_3_8_des_paq_comp_plataforma'!E2:E20, "I")</f>
        <v>0</v>
      </c>
      <c r="AH14" s="24">
        <f>COUNTIFS('1_1_3_8_des_paq_comp_plataforma'!A2:A18,integrantes_area!B14,'1_1_3_8_des_paq_comp_plataforma'!E2:E18, "C")</f>
        <v>0</v>
      </c>
      <c r="AI14" s="24">
        <f>SUMIFS('1_1_3_8_des_paq_comp_plataforma'!D2:D20,'1_1_3_8_des_paq_comp_plataforma'!A2:A20,integrantes_area!B14,'1_1_3_8_des_paq_comp_plataforma'!E2:E20, "C")</f>
        <v>0</v>
      </c>
      <c r="AJ14" s="24">
        <f>COUNTIFS('1_1_3_8_des_paq_comp_plataforma'!A2:A18,integrantes_area!B15,'1_1_3_8_des_paq_comp_plataforma'!E2:E18, "I")</f>
        <v>0</v>
      </c>
      <c r="AK14" s="24">
        <f>SUMIFS('1_1_3_8_des_paq_comp_plataforma'!C2:C20,'1_1_3_8_des_paq_comp_plataforma'!A2:A20,integrantes_area!B15,'1_1_3_8_des_paq_comp_plataforma'!E2:E20, "I")</f>
        <v>0</v>
      </c>
      <c r="AL14" s="24">
        <f>COUNTIFS('1_1_3_8_des_paq_comp_plataforma'!A2:A18,integrantes_area!B15,'1_1_3_8_des_paq_comp_plataforma'!E2:E18, "C")</f>
        <v>0</v>
      </c>
      <c r="AM14" s="24">
        <f>SUMIFS('1_1_3_8_des_paq_comp_plataforma'!D2:D20,'1_1_3_8_des_paq_comp_plataforma'!A2:A20,integrantes_area!B15,'1_1_3_8_des_paq_comp_plataforma'!E2:E20, "C")</f>
        <v>0</v>
      </c>
      <c r="AN14" s="24">
        <f>COUNTIFS('1_1_3_8_des_paq_comp_plataforma'!A2:A18,integrantes_area!B16,'1_1_3_8_des_paq_comp_plataforma'!E2:E18, "I")</f>
        <v>0</v>
      </c>
      <c r="AO14" s="24">
        <f>SUMIFS('1_1_3_8_des_paq_comp_plataforma'!C2:C20,'1_1_3_8_des_paq_comp_plataforma'!A2:A20,integrantes_area!B16,'1_1_3_8_des_paq_comp_plataforma'!E2:E20, "I")</f>
        <v>0</v>
      </c>
      <c r="AP14" s="24">
        <f>COUNTIFS('1_1_3_8_des_paq_comp_plataforma'!A2:A18,integrantes_area!B16,'1_1_3_8_des_paq_comp_plataforma'!E2:E18, "C")</f>
        <v>0</v>
      </c>
      <c r="AQ14" s="24">
        <f>SUMIFS('1_1_3_8_des_paq_comp_plataforma'!D2:D20,'1_1_3_8_des_paq_comp_plataforma'!A2:A20,integrantes_area!B16,'1_1_3_8_des_paq_comp_plataforma'!E2:E20, "C")</f>
        <v>0</v>
      </c>
      <c r="AR14" s="24">
        <f>COUNTIFS('1_1_3_8_des_paq_comp_plataforma'!A2:A18,integrantes_area!B17,'1_1_3_8_des_paq_comp_plataforma'!E2:E18, "I")</f>
        <v>0</v>
      </c>
      <c r="AS14" s="24">
        <f>SUMIFS('1_1_3_8_des_paq_comp_plataforma'!C2:C20,'1_1_3_8_des_paq_comp_plataforma'!A2:A20,integrantes_area!B17,'1_1_3_8_des_paq_comp_plataforma'!E2:E20, "I")</f>
        <v>0</v>
      </c>
      <c r="AT14" s="24">
        <f>COUNTIFS('1_1_3_8_des_paq_comp_plataforma'!A2:A18,integrantes_area!B17,'1_1_3_8_des_paq_comp_plataforma'!E2:E18, "C")</f>
        <v>0</v>
      </c>
      <c r="AU14" s="24">
        <f>SUMIFS('1_1_3_8_des_paq_comp_plataforma'!D2:D20,'1_1_3_8_des_paq_comp_plataforma'!A2:A20,integrantes_area!B17,'1_1_3_8_des_paq_comp_plataforma'!E2:E20, "C")</f>
        <v>0</v>
      </c>
      <c r="AV14" s="24">
        <f>COUNTIFS('1_1_3_8_des_paq_comp_plataforma'!A2:A18,integrantes_area!B18,'1_1_3_8_des_paq_comp_plataforma'!E2:E18, "I")</f>
        <v>0</v>
      </c>
      <c r="AW14" s="24">
        <f>SUMIFS('1_1_3_8_des_paq_comp_plataforma'!C2:C20,'1_1_3_8_des_paq_comp_plataforma'!A2:A20,integrantes_area!B18,'1_1_3_8_des_paq_comp_plataforma'!E2:E20, "I")</f>
        <v>0</v>
      </c>
      <c r="AX14" s="24">
        <f>COUNTIFS('1_1_3_8_des_paq_comp_plataforma'!A2:A18,integrantes_area!B18,'1_1_3_8_des_paq_comp_plataforma'!E2:E18, "C")</f>
        <v>0</v>
      </c>
      <c r="AY14" s="24">
        <f>SUMIFS('1_1_3_8_des_paq_comp_plataforma'!D2:D20,'1_1_3_8_des_paq_comp_plataforma'!A2:A20,integrantes_area!B18,'1_1_3_8_des_paq_comp_plataforma'!E2:E20, "C")</f>
        <v>0</v>
      </c>
      <c r="AZ14" s="24">
        <f>COUNTIFS('1_1_3_8_des_paq_comp_plataforma'!A2:A18,integrantes_area!B19,'1_1_3_8_des_paq_comp_plataforma'!E2:E18, "I")</f>
        <v>0</v>
      </c>
      <c r="BA14" s="24">
        <f>SUMIFS('1_1_3_8_des_paq_comp_plataforma'!C2:C20,'1_1_3_8_des_paq_comp_plataforma'!A2:A20,integrantes_area!B19,'1_1_3_8_des_paq_comp_plataforma'!E2:E20, "I")</f>
        <v>0</v>
      </c>
      <c r="BB14" s="24">
        <f>COUNTIFS('1_1_3_8_des_paq_comp_plataforma'!A2:A18,integrantes_area!B19,'1_1_3_8_des_paq_comp_plataforma'!E2:E18, "C")</f>
        <v>0</v>
      </c>
      <c r="BC14" s="24">
        <f>SUMIFS('1_1_3_8_des_paq_comp_plataforma'!D2:D20,'1_1_3_8_des_paq_comp_plataforma'!A2:A20,integrantes_area!B19,'1_1_3_8_des_paq_comp_plataforma'!E2:E20, "C")</f>
        <v>0</v>
      </c>
      <c r="BD14" s="24">
        <f>COUNTIFS('1_1_3_8_des_paq_comp_plataforma'!A2:A18,integrantes_area!B20,'1_1_3_8_des_paq_comp_plataforma'!E2:E18, "I")</f>
        <v>0</v>
      </c>
      <c r="BE14" s="24">
        <f>SUMIFS('1_1_3_8_des_paq_comp_plataforma'!C2:C20,'1_1_3_8_des_paq_comp_plataforma'!A2:A20,integrantes_area!B20,'1_1_3_8_des_paq_comp_plataforma'!E2:E20, "I")</f>
        <v>0</v>
      </c>
      <c r="BF14" s="24">
        <f>COUNTIFS('1_1_3_8_des_paq_comp_plataforma'!A2:A18,integrantes_area!B20,'1_1_3_8_des_paq_comp_plataforma'!E2:E18, "C")</f>
        <v>0</v>
      </c>
      <c r="BG14" s="24">
        <f>SUMIFS('1_1_3_8_des_paq_comp_plataforma'!D2:D20,'1_1_3_8_des_paq_comp_plataforma'!A2:A20,integrantes_area!B20,'1_1_3_8_des_paq_comp_plataforma'!E2:E20, "C")</f>
        <v>0</v>
      </c>
      <c r="BH14" s="24">
        <f>COUNTIFS('1_1_3_8_des_paq_comp_plataforma'!A2:A18,integrantes_area!B21,'1_1_3_8_des_paq_comp_plataforma'!E2:E18, "I")</f>
        <v>0</v>
      </c>
      <c r="BI14" s="24">
        <f>SUMIFS('1_1_3_8_des_paq_comp_plataforma'!C2:C20,'1_1_3_8_des_paq_comp_plataforma'!A2:A20,integrantes_area!B21,'1_1_3_8_des_paq_comp_plataforma'!E2:E20, "I")</f>
        <v>0</v>
      </c>
      <c r="BJ14" s="24">
        <f>COUNTIFS('1_1_3_8_des_paq_comp_plataforma'!A2:A18,integrantes_area!B21,'1_1_3_8_des_paq_comp_plataforma'!E2:E18, "C")</f>
        <v>0</v>
      </c>
      <c r="BK14" s="24">
        <f>SUMIFS('1_1_3_8_des_paq_comp_plataforma'!D2:D20,'1_1_3_8_des_paq_comp_plataforma'!A2:A20,integrantes_area!B21,'1_1_3_8_des_paq_comp_plataforma'!E2:E20, "C")</f>
        <v>0</v>
      </c>
      <c r="BL14" s="24">
        <f>COUNTIFS('1_1_3_8_des_paq_comp_plataforma'!A2:A18,integrantes_area!B22,'1_1_3_8_des_paq_comp_plataforma'!E2:E18, "I")</f>
        <v>0</v>
      </c>
      <c r="BM14" s="24">
        <f>SUMIFS('1_1_3_8_des_paq_comp_plataforma'!C2:C20,'1_1_3_8_des_paq_comp_plataforma'!A2:A20,integrantes_area!B22,'1_1_3_8_des_paq_comp_plataforma'!E2:E20, "I")</f>
        <v>0</v>
      </c>
      <c r="BN14" s="24">
        <f>COUNTIFS('1_1_3_8_des_paq_comp_plataforma'!A2:A18,integrantes_area!B22,'1_1_3_8_des_paq_comp_plataforma'!E2:E18, "C")</f>
        <v>0</v>
      </c>
      <c r="BO14" s="24">
        <f>SUMIFS('1_1_3_8_des_paq_comp_plataforma'!D2:D20,'1_1_3_8_des_paq_comp_plataforma'!A2:A20,integrantes_area!B22,'1_1_3_8_des_paq_comp_plataforma'!E2:E20, "C")</f>
        <v>0</v>
      </c>
      <c r="BP14" s="24">
        <f>COUNTIFS('1_1_3_8_des_paq_comp_plataforma'!A2:A18,integrantes_area!B23,'1_1_3_8_des_paq_comp_plataforma'!E2:E18, "I")</f>
        <v>0</v>
      </c>
      <c r="BQ14" s="24">
        <f>SUMIFS('1_1_3_8_des_paq_comp_plataforma'!C2:C20,'1_1_3_8_des_paq_comp_plataforma'!A2:A20,integrantes_area!B23,'1_1_3_8_des_paq_comp_plataforma'!E2:E20, "I")</f>
        <v>0</v>
      </c>
      <c r="BR14" s="24">
        <f>COUNTIFS('1_1_3_8_des_paq_comp_plataforma'!A2:A18,integrantes_area!B23,'1_1_3_8_des_paq_comp_plataforma'!E2:E18, "C")</f>
        <v>0</v>
      </c>
      <c r="BS14" s="24">
        <f>SUMIFS('1_1_3_8_des_paq_comp_plataforma'!D2:D20,'1_1_3_8_des_paq_comp_plataforma'!A2:A20,integrantes_area!B23,'1_1_3_8_des_paq_comp_plataforma'!E2:E20, "C")</f>
        <v>0</v>
      </c>
      <c r="BT14" s="22">
        <f>SUM('1_1_3_8_des_paq_comp_plataforma'!H22)</f>
        <v>0</v>
      </c>
    </row>
    <row r="15" spans="2:72" x14ac:dyDescent="0.25">
      <c r="B15" s="23" t="s">
        <v>162</v>
      </c>
      <c r="C15" s="35" t="s">
        <v>115</v>
      </c>
      <c r="D15" s="43">
        <f>COUNTIFS('1_1_3_9_trad_public_de_libros'!A2:A18,integrantes_area!B7,'1_1_3_9_trad_public_de_libros'!E2:E18, "I")</f>
        <v>0</v>
      </c>
      <c r="E15" s="43">
        <f>SUMIFS('1_1_3_9_trad_public_de_libros'!C2:C20,'1_1_3_9_trad_public_de_libros'!A2:A20,integrantes_area!B7,'1_1_3_9_trad_public_de_libros'!E2:E20, "I")</f>
        <v>0</v>
      </c>
      <c r="F15" s="43">
        <f>COUNTIFS('1_1_3_9_trad_public_de_libros'!A2:A18,integrantes_area!B7,'1_1_3_9_trad_public_de_libros'!E2:E18, "C")</f>
        <v>0</v>
      </c>
      <c r="G15" s="43">
        <f>SUMIFS('1_1_3_9_trad_public_de_libros'!D2:D20,'1_1_3_9_trad_public_de_libros'!A2:A20,integrantes_area!B7,'1_1_3_9_trad_public_de_libros'!E2:E20, "C")</f>
        <v>0</v>
      </c>
      <c r="H15" s="43">
        <f>COUNTIFS('1_1_3_9_trad_public_de_libros'!A2:A18,integrantes_area!B8,'1_1_3_9_trad_public_de_libros'!E2:E18, "I")</f>
        <v>0</v>
      </c>
      <c r="I15" s="43">
        <f>SUMIFS('1_1_3_9_trad_public_de_libros'!C2:C20,'1_1_3_9_trad_public_de_libros'!A2:A20,integrantes_area!B8,'1_1_3_9_trad_public_de_libros'!E2:E20, "I")</f>
        <v>0</v>
      </c>
      <c r="J15" s="43">
        <f>COUNTIFS('1_1_3_9_trad_public_de_libros'!A2:A18,integrantes_area!B8,'1_1_3_9_trad_public_de_libros'!E2:E18, "C")</f>
        <v>0</v>
      </c>
      <c r="K15" s="43">
        <f>SUMIFS('1_1_3_9_trad_public_de_libros'!D2:D20,'1_1_3_9_trad_public_de_libros'!A2:A20,integrantes_area!B8,'1_1_3_9_trad_public_de_libros'!E2:E20, "C")</f>
        <v>0</v>
      </c>
      <c r="L15" s="43">
        <f>COUNTIFS('1_1_3_9_trad_public_de_libros'!A2:A18,integrantes_area!B9,'1_1_3_9_trad_public_de_libros'!E2:E18, "I")</f>
        <v>0</v>
      </c>
      <c r="M15" s="43">
        <f>SUMIFS('1_1_3_9_trad_public_de_libros'!C2:C20,'1_1_3_9_trad_public_de_libros'!A2:A20,integrantes_area!B9,'1_1_3_9_trad_public_de_libros'!E2:E20, "I")</f>
        <v>0</v>
      </c>
      <c r="N15" s="43">
        <f>COUNTIFS('1_1_3_9_trad_public_de_libros'!A2:A18,integrantes_area!B9,'1_1_3_9_trad_public_de_libros'!E2:E18, "C")</f>
        <v>0</v>
      </c>
      <c r="O15" s="43">
        <f>SUMIFS('1_1_3_9_trad_public_de_libros'!D2:D20,'1_1_3_9_trad_public_de_libros'!A2:A20,integrantes_area!B9,'1_1_3_9_trad_public_de_libros'!E2:E20, "C")</f>
        <v>0</v>
      </c>
      <c r="P15" s="43">
        <f>COUNTIFS('1_1_3_9_trad_public_de_libros'!A2:A18,integrantes_area!B10,'1_1_3_9_trad_public_de_libros'!E2:E18, "I")</f>
        <v>0</v>
      </c>
      <c r="Q15" s="43">
        <f>SUMIFS('1_1_3_9_trad_public_de_libros'!C2:C20,'1_1_3_9_trad_public_de_libros'!A2:A20,integrantes_area!B10,'1_1_3_9_trad_public_de_libros'!E2:E20, "I")</f>
        <v>0</v>
      </c>
      <c r="R15" s="43">
        <f>COUNTIFS('1_1_3_9_trad_public_de_libros'!A2:A18,integrantes_area!B10,'1_1_3_9_trad_public_de_libros'!E2:E18, "C")</f>
        <v>0</v>
      </c>
      <c r="S15" s="43">
        <f>SUMIFS('1_1_3_9_trad_public_de_libros'!D2:D20,'1_1_3_9_trad_public_de_libros'!A2:A20,integrantes_area!B10,'1_1_3_9_trad_public_de_libros'!E2:E20, "C")</f>
        <v>0</v>
      </c>
      <c r="T15" s="43">
        <f>COUNTIFS('1_1_3_9_trad_public_de_libros'!A2:A18,integrantes_area!B11,'1_1_3_9_trad_public_de_libros'!E2:E18, "I")</f>
        <v>0</v>
      </c>
      <c r="U15" s="43">
        <f>SUMIFS('1_1_3_9_trad_public_de_libros'!C2:C20,'1_1_3_9_trad_public_de_libros'!A2:A20,integrantes_area!B11,'1_1_3_9_trad_public_de_libros'!E2:E20, "I")</f>
        <v>0</v>
      </c>
      <c r="V15" s="43">
        <f>COUNTIFS('1_1_3_9_trad_public_de_libros'!A2:A18,integrantes_area!B11,'1_1_3_9_trad_public_de_libros'!E2:E18, "C")</f>
        <v>0</v>
      </c>
      <c r="W15" s="43">
        <f>SUMIFS('1_1_3_9_trad_public_de_libros'!D2:D20,'1_1_3_9_trad_public_de_libros'!A2:A20,integrantes_area!B11,'1_1_3_9_trad_public_de_libros'!E2:E20, "C")</f>
        <v>0</v>
      </c>
      <c r="X15" s="43">
        <f>COUNTIFS('1_1_3_9_trad_public_de_libros'!A2:A18,integrantes_area!B12,'1_1_3_9_trad_public_de_libros'!E2:E18, "I")</f>
        <v>0</v>
      </c>
      <c r="Y15" s="43">
        <f>SUMIFS('1_1_3_9_trad_public_de_libros'!C2:C20,'1_1_3_9_trad_public_de_libros'!A2:A20,integrantes_area!B12,'1_1_3_9_trad_public_de_libros'!E2:E20, "I")</f>
        <v>0</v>
      </c>
      <c r="Z15" s="43">
        <f>COUNTIFS('1_1_3_9_trad_public_de_libros'!A2:A18,integrantes_area!B12,'1_1_3_9_trad_public_de_libros'!E2:E18, "C")</f>
        <v>0</v>
      </c>
      <c r="AA15" s="43">
        <f>SUMIFS('1_1_3_9_trad_public_de_libros'!D2:D20,'1_1_3_9_trad_public_de_libros'!A2:A20,integrantes_area!B12,'1_1_3_9_trad_public_de_libros'!E2:E20, "C")</f>
        <v>0</v>
      </c>
      <c r="AB15" s="43">
        <f>COUNTIFS('1_1_3_9_trad_public_de_libros'!A2:A18,integrantes_area!B13,'1_1_3_9_trad_public_de_libros'!E2:E18, "I")</f>
        <v>0</v>
      </c>
      <c r="AC15" s="43">
        <f>SUMIFS('1_1_3_9_trad_public_de_libros'!C2:C20,'1_1_3_9_trad_public_de_libros'!A2:A20,integrantes_area!B13,'1_1_3_9_trad_public_de_libros'!E2:E20, "I")</f>
        <v>0</v>
      </c>
      <c r="AD15" s="43">
        <f>COUNTIFS('1_1_3_9_trad_public_de_libros'!A2:A18,integrantes_area!B13,'1_1_3_9_trad_public_de_libros'!E2:E18, "C")</f>
        <v>0</v>
      </c>
      <c r="AE15" s="43">
        <f>SUMIFS('1_1_3_9_trad_public_de_libros'!D2:D20,'1_1_3_9_trad_public_de_libros'!A2:A20,integrantes_area!B13,'1_1_3_9_trad_public_de_libros'!E2:E20, "C")</f>
        <v>0</v>
      </c>
      <c r="AF15" s="43">
        <f>COUNTIFS('1_1_3_9_trad_public_de_libros'!A2:A18,integrantes_area!B14,'1_1_3_9_trad_public_de_libros'!E2:E18, "I")</f>
        <v>0</v>
      </c>
      <c r="AG15" s="43">
        <f>SUMIFS('1_1_3_9_trad_public_de_libros'!C2:C20,'1_1_3_9_trad_public_de_libros'!A2:A20,integrantes_area!B14,'1_1_3_9_trad_public_de_libros'!E2:E20, "I")</f>
        <v>0</v>
      </c>
      <c r="AH15" s="43">
        <f>COUNTIFS('1_1_3_9_trad_public_de_libros'!A2:A18,integrantes_area!B14,'1_1_3_9_trad_public_de_libros'!E2:E18, "C")</f>
        <v>0</v>
      </c>
      <c r="AI15" s="43">
        <f>SUMIFS('1_1_3_9_trad_public_de_libros'!D2:D20,'1_1_3_9_trad_public_de_libros'!A2:A20,integrantes_area!B14,'1_1_3_9_trad_public_de_libros'!E2:E20, "C")</f>
        <v>0</v>
      </c>
      <c r="AJ15" s="43">
        <f>COUNTIFS('1_1_3_9_trad_public_de_libros'!A2:A18,integrantes_area!B15,'1_1_3_9_trad_public_de_libros'!E2:E18, "I")</f>
        <v>0</v>
      </c>
      <c r="AK15" s="43">
        <f>SUMIFS('1_1_3_9_trad_public_de_libros'!C2:C20,'1_1_3_9_trad_public_de_libros'!A2:A20,integrantes_area!B15,'1_1_3_9_trad_public_de_libros'!E2:E20, "I")</f>
        <v>0</v>
      </c>
      <c r="AL15" s="43">
        <f>COUNTIFS('1_1_3_9_trad_public_de_libros'!A2:A18,integrantes_area!B15,'1_1_3_9_trad_public_de_libros'!E2:E18, "C")</f>
        <v>0</v>
      </c>
      <c r="AM15" s="43">
        <f>SUMIFS('1_1_3_9_trad_public_de_libros'!D2:D20,'1_1_3_9_trad_public_de_libros'!A2:A20,integrantes_area!B15,'1_1_3_9_trad_public_de_libros'!E2:E20, "C")</f>
        <v>0</v>
      </c>
      <c r="AN15" s="43">
        <f>COUNTIFS('1_1_3_9_trad_public_de_libros'!A2:A18,integrantes_area!B16,'1_1_3_9_trad_public_de_libros'!E2:E18, "I")</f>
        <v>0</v>
      </c>
      <c r="AO15" s="43">
        <f>SUMIFS('1_1_3_9_trad_public_de_libros'!C2:C20,'1_1_3_9_trad_public_de_libros'!A2:A20,integrantes_area!B16,'1_1_3_9_trad_public_de_libros'!E2:E20, "I")</f>
        <v>0</v>
      </c>
      <c r="AP15" s="43">
        <f>COUNTIFS('1_1_3_9_trad_public_de_libros'!A2:A18,integrantes_area!B16,'1_1_3_9_trad_public_de_libros'!E2:E18, "C")</f>
        <v>0</v>
      </c>
      <c r="AQ15" s="43">
        <f>SUMIFS('1_1_3_9_trad_public_de_libros'!D2:D20,'1_1_3_9_trad_public_de_libros'!A2:A20,integrantes_area!B16,'1_1_3_9_trad_public_de_libros'!E2:E20, "C")</f>
        <v>0</v>
      </c>
      <c r="AR15" s="43">
        <f>COUNTIFS('1_1_3_9_trad_public_de_libros'!A2:A18,integrantes_area!B17,'1_1_3_9_trad_public_de_libros'!E2:E18, "I")</f>
        <v>0</v>
      </c>
      <c r="AS15" s="43">
        <f>SUMIFS('1_1_3_9_trad_public_de_libros'!C2:C20,'1_1_3_9_trad_public_de_libros'!A2:A20,integrantes_area!B17,'1_1_3_9_trad_public_de_libros'!E2:E20, "I")</f>
        <v>0</v>
      </c>
      <c r="AT15" s="43">
        <f>COUNTIFS('1_1_3_9_trad_public_de_libros'!A2:A18,integrantes_area!B17,'1_1_3_9_trad_public_de_libros'!E2:E18, "C")</f>
        <v>0</v>
      </c>
      <c r="AU15" s="43">
        <f>SUMIFS('1_1_3_9_trad_public_de_libros'!D2:D20,'1_1_3_9_trad_public_de_libros'!A2:A20,integrantes_area!B17,'1_1_3_9_trad_public_de_libros'!E2:E20, "C")</f>
        <v>0</v>
      </c>
      <c r="AV15" s="43">
        <f>COUNTIFS('1_1_3_9_trad_public_de_libros'!A2:A18,integrantes_area!B18,'1_1_3_9_trad_public_de_libros'!E2:E18, "I")</f>
        <v>0</v>
      </c>
      <c r="AW15" s="43">
        <f>SUMIFS('1_1_3_9_trad_public_de_libros'!C2:C20,'1_1_3_9_trad_public_de_libros'!A2:A20,integrantes_area!B18,'1_1_3_9_trad_public_de_libros'!E2:E20, "I")</f>
        <v>0</v>
      </c>
      <c r="AX15" s="43">
        <f>COUNTIFS('1_1_3_9_trad_public_de_libros'!A2:A18,integrantes_area!B18,'1_1_3_9_trad_public_de_libros'!E2:E18, "C")</f>
        <v>0</v>
      </c>
      <c r="AY15" s="43">
        <f>SUMIFS('1_1_3_9_trad_public_de_libros'!D2:D20,'1_1_3_9_trad_public_de_libros'!A2:A20,integrantes_area!B18,'1_1_3_9_trad_public_de_libros'!E2:E20, "C")</f>
        <v>0</v>
      </c>
      <c r="AZ15" s="43">
        <f>COUNTIFS('1_1_3_9_trad_public_de_libros'!A2:A18,integrantes_area!B19,'1_1_3_9_trad_public_de_libros'!E2:E18, "I")</f>
        <v>0</v>
      </c>
      <c r="BA15" s="43">
        <f>SUMIFS('1_1_3_9_trad_public_de_libros'!C2:C20,'1_1_3_9_trad_public_de_libros'!A2:A20,integrantes_area!B19,'1_1_3_9_trad_public_de_libros'!E2:E20, "I")</f>
        <v>0</v>
      </c>
      <c r="BB15" s="43">
        <f>COUNTIFS('1_1_3_9_trad_public_de_libros'!A2:A18,integrantes_area!B19,'1_1_3_9_trad_public_de_libros'!E2:E18, "C")</f>
        <v>0</v>
      </c>
      <c r="BC15" s="43">
        <f>SUMIFS('1_1_3_9_trad_public_de_libros'!D2:D20,'1_1_3_9_trad_public_de_libros'!A2:A20,integrantes_area!B19,'1_1_3_9_trad_public_de_libros'!E2:E20, "C")</f>
        <v>0</v>
      </c>
      <c r="BD15" s="43">
        <f>COUNTIFS('1_1_3_9_trad_public_de_libros'!A2:A18,integrantes_area!B20,'1_1_3_9_trad_public_de_libros'!E2:E18, "I")</f>
        <v>0</v>
      </c>
      <c r="BE15" s="43">
        <f>SUMIFS('1_1_3_9_trad_public_de_libros'!C2:C20,'1_1_3_9_trad_public_de_libros'!A2:A20,integrantes_area!B20,'1_1_3_9_trad_public_de_libros'!E2:E20, "I")</f>
        <v>0</v>
      </c>
      <c r="BF15" s="43">
        <f>COUNTIFS('1_1_3_9_trad_public_de_libros'!A2:A18,integrantes_area!B20,'1_1_3_9_trad_public_de_libros'!E2:E18, "C")</f>
        <v>0</v>
      </c>
      <c r="BG15" s="43">
        <f>SUMIFS('1_1_3_9_trad_public_de_libros'!D2:D20,'1_1_3_9_trad_public_de_libros'!A2:A20,integrantes_area!B20,'1_1_3_9_trad_public_de_libros'!E2:E20, "C")</f>
        <v>0</v>
      </c>
      <c r="BH15" s="43">
        <f>COUNTIFS('1_1_3_9_trad_public_de_libros'!A2:A18,integrantes_area!B21,'1_1_3_9_trad_public_de_libros'!E2:E18, "I")</f>
        <v>0</v>
      </c>
      <c r="BI15" s="43">
        <f>SUMIFS('1_1_3_9_trad_public_de_libros'!C2:C20,'1_1_3_9_trad_public_de_libros'!A2:A20,integrantes_area!B21,'1_1_3_9_trad_public_de_libros'!E2:E20, "I")</f>
        <v>0</v>
      </c>
      <c r="BJ15" s="43">
        <f>COUNTIFS('1_1_3_9_trad_public_de_libros'!A2:A18,integrantes_area!B21,'1_1_3_9_trad_public_de_libros'!E2:E18, "C")</f>
        <v>0</v>
      </c>
      <c r="BK15" s="43">
        <f>SUMIFS('1_1_3_9_trad_public_de_libros'!D2:D20,'1_1_3_9_trad_public_de_libros'!A2:A20,integrantes_area!B21,'1_1_3_9_trad_public_de_libros'!E2:E20, "C")</f>
        <v>0</v>
      </c>
      <c r="BL15" s="43">
        <f>COUNTIFS('1_1_3_9_trad_public_de_libros'!A2:A18,integrantes_area!B22,'1_1_3_9_trad_public_de_libros'!E2:E18, "I")</f>
        <v>0</v>
      </c>
      <c r="BM15" s="43">
        <f>SUMIFS('1_1_3_9_trad_public_de_libros'!C2:C20,'1_1_3_9_trad_public_de_libros'!A2:A20,integrantes_area!B22,'1_1_3_9_trad_public_de_libros'!E2:E20, "I")</f>
        <v>0</v>
      </c>
      <c r="BN15" s="43">
        <f>COUNTIFS('1_1_3_9_trad_public_de_libros'!A2:A18,integrantes_area!B22,'1_1_3_9_trad_public_de_libros'!E2:E18, "C")</f>
        <v>0</v>
      </c>
      <c r="BO15" s="43">
        <f>SUMIFS('1_1_3_9_trad_public_de_libros'!D2:D20,'1_1_3_9_trad_public_de_libros'!A2:A20,integrantes_area!B22,'1_1_3_9_trad_public_de_libros'!E2:E20, "C")</f>
        <v>0</v>
      </c>
      <c r="BP15" s="43">
        <f>COUNTIFS('1_1_3_9_trad_public_de_libros'!A2:A18,integrantes_area!B23,'1_1_3_9_trad_public_de_libros'!E2:E18, "I")</f>
        <v>0</v>
      </c>
      <c r="BQ15" s="43">
        <f>SUMIFS('1_1_3_9_trad_public_de_libros'!C2:C20,'1_1_3_9_trad_public_de_libros'!A2:A20,integrantes_area!B23,'1_1_3_9_trad_public_de_libros'!E2:E20, "I")</f>
        <v>0</v>
      </c>
      <c r="BR15" s="43">
        <f>COUNTIFS('1_1_3_9_trad_public_de_libros'!A2:A18,integrantes_area!B23,'1_1_3_9_trad_public_de_libros'!E2:E18, "C")</f>
        <v>0</v>
      </c>
      <c r="BS15" s="43">
        <f>SUMIFS('1_1_3_9_trad_public_de_libros'!D2:D20,'1_1_3_9_trad_public_de_libros'!A2:A20,integrantes_area!B23,'1_1_3_9_trad_public_de_libros'!E2:E20, "C")</f>
        <v>0</v>
      </c>
      <c r="BT15" s="22">
        <f>SUM('1_1_3_9_trad_public_de_libros'!H22)</f>
        <v>0</v>
      </c>
    </row>
    <row r="16" spans="2:72" x14ac:dyDescent="0.25">
      <c r="B16" s="23" t="s">
        <v>163</v>
      </c>
      <c r="C16" s="35" t="s">
        <v>116</v>
      </c>
      <c r="D16" s="43">
        <f>COUNTIFS('1_1_3_10_trad_public_articulo'!A2:A18,integrantes_area!B7,'1_1_3_10_trad_public_articulo'!E2:E18, "I")</f>
        <v>0</v>
      </c>
      <c r="E16" s="43">
        <f>SUMIFS('1_1_3_10_trad_public_articulo'!C2:C20,'1_1_3_10_trad_public_articulo'!A2:A20,integrantes_area!B7,'1_1_3_10_trad_public_articulo'!E2:E20, "I")</f>
        <v>0</v>
      </c>
      <c r="F16" s="43">
        <f>COUNTIFS('1_1_3_10_trad_public_articulo'!A2:A18,integrantes_area!B7,'1_1_3_10_trad_public_articulo'!E2:E18, "C")</f>
        <v>0</v>
      </c>
      <c r="G16" s="43">
        <f>SUMIFS('1_1_3_10_trad_public_articulo'!D2:D20,'1_1_3_10_trad_public_articulo'!A2:A20,integrantes_area!B7,'1_1_3_10_trad_public_articulo'!E2:E20, "C")</f>
        <v>0</v>
      </c>
      <c r="H16" s="43">
        <f>COUNTIFS('1_1_3_10_trad_public_articulo'!A2:A18,integrantes_area!B8,'1_1_3_10_trad_public_articulo'!E2:E18, "I")</f>
        <v>0</v>
      </c>
      <c r="I16" s="43">
        <f>SUMIFS('1_1_3_10_trad_public_articulo'!C2:C20,'1_1_3_10_trad_public_articulo'!A2:A20,integrantes_area!B8,'1_1_3_10_trad_public_articulo'!E2:E20, "I")</f>
        <v>0</v>
      </c>
      <c r="J16" s="43">
        <f>COUNTIFS('1_1_3_10_trad_public_articulo'!A2:A18,integrantes_area!B8,'1_1_3_10_trad_public_articulo'!E2:E18, "C")</f>
        <v>0</v>
      </c>
      <c r="K16" s="43">
        <f>SUMIFS('1_1_3_10_trad_public_articulo'!D2:D20,'1_1_3_10_trad_public_articulo'!A2:A20,integrantes_area!B8,'1_1_3_10_trad_public_articulo'!E2:E20, "C")</f>
        <v>0</v>
      </c>
      <c r="L16" s="43">
        <f>COUNTIFS('1_1_3_10_trad_public_articulo'!A2:A18,integrantes_area!B9,'1_1_3_10_trad_public_articulo'!E2:E18, "I")</f>
        <v>0</v>
      </c>
      <c r="M16" s="43">
        <f>SUMIFS('1_1_3_10_trad_public_articulo'!C2:C20,'1_1_3_10_trad_public_articulo'!A2:A20,integrantes_area!B9,'1_1_3_10_trad_public_articulo'!E2:E20, "I")</f>
        <v>0</v>
      </c>
      <c r="N16" s="43">
        <f>COUNTIFS('1_1_3_10_trad_public_articulo'!A2:A18,integrantes_area!B9,'1_1_3_10_trad_public_articulo'!E2:E18, "C")</f>
        <v>0</v>
      </c>
      <c r="O16" s="43">
        <f>SUMIFS('1_1_3_10_trad_public_articulo'!D2:D20,'1_1_3_10_trad_public_articulo'!A2:A20,integrantes_area!B9,'1_1_3_10_trad_public_articulo'!E2:E20, "C")</f>
        <v>0</v>
      </c>
      <c r="P16" s="43">
        <f>COUNTIFS('1_1_3_10_trad_public_articulo'!A2:A18,integrantes_area!B10,'1_1_3_10_trad_public_articulo'!E2:E18, "I")</f>
        <v>0</v>
      </c>
      <c r="Q16" s="43">
        <f>SUMIFS('1_1_3_10_trad_public_articulo'!C2:C20,'1_1_3_10_trad_public_articulo'!A2:A20,integrantes_area!B10,'1_1_3_10_trad_public_articulo'!E2:E20, "I")</f>
        <v>0</v>
      </c>
      <c r="R16" s="43">
        <f>COUNTIFS('1_1_3_10_trad_public_articulo'!A2:A18,integrantes_area!B10,'1_1_3_10_trad_public_articulo'!E2:E18, "C")</f>
        <v>0</v>
      </c>
      <c r="S16" s="43">
        <f>SUMIFS('1_1_3_10_trad_public_articulo'!D2:D20,'1_1_3_10_trad_public_articulo'!A2:A20,integrantes_area!B10,'1_1_3_10_trad_public_articulo'!E2:E20, "C")</f>
        <v>0</v>
      </c>
      <c r="T16" s="43">
        <f>COUNTIFS('1_1_3_10_trad_public_articulo'!A2:A18,integrantes_area!B11,'1_1_3_10_trad_public_articulo'!E2:E18, "I")</f>
        <v>0</v>
      </c>
      <c r="U16" s="43">
        <f>SUMIFS('1_1_3_10_trad_public_articulo'!C2:C20,'1_1_3_10_trad_public_articulo'!A2:A20,integrantes_area!B11,'1_1_3_10_trad_public_articulo'!E2:E20, "I")</f>
        <v>0</v>
      </c>
      <c r="V16" s="43">
        <f>COUNTIFS('1_1_3_10_trad_public_articulo'!A2:A18,integrantes_area!B11,'1_1_3_10_trad_public_articulo'!E2:E18, "C")</f>
        <v>0</v>
      </c>
      <c r="W16" s="43">
        <f>SUMIFS('1_1_3_10_trad_public_articulo'!D2:D20,'1_1_3_10_trad_public_articulo'!A2:A20,integrantes_area!B11,'1_1_3_10_trad_public_articulo'!E2:E20, "C")</f>
        <v>0</v>
      </c>
      <c r="X16" s="43">
        <f>COUNTIFS('1_1_3_10_trad_public_articulo'!A2:A18,integrantes_area!B12,'1_1_3_10_trad_public_articulo'!E2:E18, "I")</f>
        <v>0</v>
      </c>
      <c r="Y16" s="43">
        <f>SUMIFS('1_1_3_10_trad_public_articulo'!C2:C20,'1_1_3_10_trad_public_articulo'!A2:A20,integrantes_area!B12,'1_1_3_10_trad_public_articulo'!E2:E20, "I")</f>
        <v>0</v>
      </c>
      <c r="Z16" s="43">
        <f>COUNTIFS('1_1_3_10_trad_public_articulo'!A2:A18,integrantes_area!B12,'1_1_3_10_trad_public_articulo'!E2:E18, "C")</f>
        <v>0</v>
      </c>
      <c r="AA16" s="43">
        <f>SUMIFS('1_1_3_10_trad_public_articulo'!D2:D20,'1_1_3_10_trad_public_articulo'!A2:A20,integrantes_area!B12,'1_1_3_10_trad_public_articulo'!E2:E20, "C")</f>
        <v>0</v>
      </c>
      <c r="AB16" s="43">
        <f>COUNTIFS('1_1_3_10_trad_public_articulo'!A2:A18,integrantes_area!B13,'1_1_3_10_trad_public_articulo'!E2:E18, "I")</f>
        <v>0</v>
      </c>
      <c r="AC16" s="43">
        <f>SUMIFS('1_1_3_10_trad_public_articulo'!C2:C20,'1_1_3_10_trad_public_articulo'!A2:A20,integrantes_area!B13,'1_1_3_10_trad_public_articulo'!E2:E20, "I")</f>
        <v>0</v>
      </c>
      <c r="AD16" s="43">
        <f>COUNTIFS('1_1_3_10_trad_public_articulo'!A2:A18,integrantes_area!B13,'1_1_3_10_trad_public_articulo'!E2:E18, "C")</f>
        <v>0</v>
      </c>
      <c r="AE16" s="43">
        <f>SUMIFS('1_1_3_10_trad_public_articulo'!D2:D20,'1_1_3_10_trad_public_articulo'!A2:A20,integrantes_area!B13,'1_1_3_10_trad_public_articulo'!E2:E20, "C")</f>
        <v>0</v>
      </c>
      <c r="AF16" s="43">
        <f>COUNTIFS('1_1_3_10_trad_public_articulo'!A2:A18,integrantes_area!B14,'1_1_3_10_trad_public_articulo'!E2:E18, "I")</f>
        <v>0</v>
      </c>
      <c r="AG16" s="43">
        <f>SUMIFS('1_1_3_10_trad_public_articulo'!C2:C20,'1_1_3_10_trad_public_articulo'!A2:A20,integrantes_area!B14,'1_1_3_10_trad_public_articulo'!E2:E20, "I")</f>
        <v>0</v>
      </c>
      <c r="AH16" s="43">
        <f>COUNTIFS('1_1_3_10_trad_public_articulo'!A2:A18,integrantes_area!B14,'1_1_3_10_trad_public_articulo'!E2:E18, "C")</f>
        <v>0</v>
      </c>
      <c r="AI16" s="43">
        <f>SUMIFS('1_1_3_10_trad_public_articulo'!D2:D20,'1_1_3_10_trad_public_articulo'!A2:A20,integrantes_area!B14,'1_1_3_10_trad_public_articulo'!E2:E20, "C")</f>
        <v>0</v>
      </c>
      <c r="AJ16" s="43">
        <f>COUNTIFS('1_1_3_10_trad_public_articulo'!A2:A18,integrantes_area!B15,'1_1_3_10_trad_public_articulo'!E2:E18, "I")</f>
        <v>0</v>
      </c>
      <c r="AK16" s="43">
        <f>SUMIFS('1_1_3_10_trad_public_articulo'!C2:C20,'1_1_3_10_trad_public_articulo'!A2:A20,integrantes_area!B15,'1_1_3_10_trad_public_articulo'!E2:E20, "I")</f>
        <v>0</v>
      </c>
      <c r="AL16" s="43">
        <f>COUNTIFS('1_1_3_10_trad_public_articulo'!A2:A18,integrantes_area!B15,'1_1_3_10_trad_public_articulo'!E2:E18, "C")</f>
        <v>0</v>
      </c>
      <c r="AM16" s="43">
        <f>SUMIFS('1_1_3_10_trad_public_articulo'!D2:D20,'1_1_3_10_trad_public_articulo'!A2:A20,integrantes_area!B15,'1_1_3_10_trad_public_articulo'!E2:E20, "C")</f>
        <v>0</v>
      </c>
      <c r="AN16" s="43">
        <f>COUNTIFS('1_1_3_10_trad_public_articulo'!A2:A18,integrantes_area!B16,'1_1_3_10_trad_public_articulo'!E2:E18, "I")</f>
        <v>0</v>
      </c>
      <c r="AO16" s="43">
        <f>SUMIFS('1_1_3_10_trad_public_articulo'!C2:C20,'1_1_3_10_trad_public_articulo'!A2:A20,integrantes_area!B16,'1_1_3_10_trad_public_articulo'!E2:E20, "I")</f>
        <v>0</v>
      </c>
      <c r="AP16" s="43">
        <f>COUNTIFS('1_1_3_10_trad_public_articulo'!A2:A18,integrantes_area!B16,'1_1_3_10_trad_public_articulo'!E2:E18, "C")</f>
        <v>0</v>
      </c>
      <c r="AQ16" s="43">
        <f>SUMIFS('1_1_3_10_trad_public_articulo'!D2:D20,'1_1_3_10_trad_public_articulo'!A2:A20,integrantes_area!B16,'1_1_3_10_trad_public_articulo'!E2:E20, "C")</f>
        <v>0</v>
      </c>
      <c r="AR16" s="43">
        <f>COUNTIFS('1_1_3_10_trad_public_articulo'!A2:A18,integrantes_area!B17,'1_1_3_10_trad_public_articulo'!E2:E18, "I")</f>
        <v>0</v>
      </c>
      <c r="AS16" s="43">
        <f>SUMIFS('1_1_3_10_trad_public_articulo'!C2:C20,'1_1_3_10_trad_public_articulo'!A2:A20,integrantes_area!B17,'1_1_3_10_trad_public_articulo'!E2:E20, "I")</f>
        <v>0</v>
      </c>
      <c r="AT16" s="43">
        <f>COUNTIFS('1_1_3_10_trad_public_articulo'!A2:A18,integrantes_area!B17,'1_1_3_10_trad_public_articulo'!E2:E18, "C")</f>
        <v>0</v>
      </c>
      <c r="AU16" s="43">
        <f>SUMIFS('1_1_3_10_trad_public_articulo'!D2:D20,'1_1_3_10_trad_public_articulo'!A2:A20,integrantes_area!B17,'1_1_3_10_trad_public_articulo'!E2:E20, "C")</f>
        <v>0</v>
      </c>
      <c r="AV16" s="43">
        <f>COUNTIFS('1_1_3_10_trad_public_articulo'!A2:A18,integrantes_area!B18,'1_1_3_10_trad_public_articulo'!E2:E18, "I")</f>
        <v>0</v>
      </c>
      <c r="AW16" s="43">
        <f>SUMIFS('1_1_3_10_trad_public_articulo'!C2:C20,'1_1_3_10_trad_public_articulo'!A2:A20,integrantes_area!B18,'1_1_3_10_trad_public_articulo'!E2:E20, "I")</f>
        <v>0</v>
      </c>
      <c r="AX16" s="43">
        <f>COUNTIFS('1_1_3_10_trad_public_articulo'!A2:A18,integrantes_area!B18,'1_1_3_10_trad_public_articulo'!E2:E18, "C")</f>
        <v>0</v>
      </c>
      <c r="AY16" s="43">
        <f>SUMIFS('1_1_3_10_trad_public_articulo'!D2:D20,'1_1_3_10_trad_public_articulo'!A2:A20,integrantes_area!B18,'1_1_3_10_trad_public_articulo'!E2:E20, "C")</f>
        <v>0</v>
      </c>
      <c r="AZ16" s="43">
        <f>COUNTIFS('1_1_3_10_trad_public_articulo'!A2:A18,integrantes_area!B19,'1_1_3_10_trad_public_articulo'!E2:E18, "I")</f>
        <v>0</v>
      </c>
      <c r="BA16" s="43">
        <f>SUMIFS('1_1_3_10_trad_public_articulo'!C2:C20,'1_1_3_10_trad_public_articulo'!A2:A20,integrantes_area!B19,'1_1_3_10_trad_public_articulo'!E2:E20, "I")</f>
        <v>0</v>
      </c>
      <c r="BB16" s="43">
        <f>COUNTIFS('1_1_3_10_trad_public_articulo'!A2:A18,integrantes_area!B19,'1_1_3_10_trad_public_articulo'!E2:E18, "C")</f>
        <v>0</v>
      </c>
      <c r="BC16" s="43">
        <f>SUMIFS('1_1_3_10_trad_public_articulo'!D2:D20,'1_1_3_10_trad_public_articulo'!A2:A20,integrantes_area!B19,'1_1_3_10_trad_public_articulo'!E2:E20, "C")</f>
        <v>0</v>
      </c>
      <c r="BD16" s="43">
        <f>COUNTIFS('1_1_3_10_trad_public_articulo'!A2:A18,integrantes_area!B20,'1_1_3_10_trad_public_articulo'!E2:E18, "I")</f>
        <v>0</v>
      </c>
      <c r="BE16" s="43">
        <f>SUMIFS('1_1_3_10_trad_public_articulo'!C2:C20,'1_1_3_10_trad_public_articulo'!A2:A20,integrantes_area!B20,'1_1_3_10_trad_public_articulo'!E2:E20, "I")</f>
        <v>0</v>
      </c>
      <c r="BF16" s="43">
        <f>COUNTIFS('1_1_3_10_trad_public_articulo'!A2:A18,integrantes_area!B20,'1_1_3_10_trad_public_articulo'!E2:E18, "C")</f>
        <v>0</v>
      </c>
      <c r="BG16" s="43">
        <f>SUMIFS('1_1_3_10_trad_public_articulo'!D2:D20,'1_1_3_10_trad_public_articulo'!A2:A20,integrantes_area!B20,'1_1_3_10_trad_public_articulo'!E2:E20, "C")</f>
        <v>0</v>
      </c>
      <c r="BH16" s="43">
        <f>COUNTIFS('1_1_3_10_trad_public_articulo'!A2:A18,integrantes_area!B21,'1_1_3_10_trad_public_articulo'!E2:E18, "I")</f>
        <v>0</v>
      </c>
      <c r="BI16" s="43">
        <f>SUMIFS('1_1_3_10_trad_public_articulo'!C2:C20,'1_1_3_10_trad_public_articulo'!A2:A20,integrantes_area!B21,'1_1_3_10_trad_public_articulo'!E2:E20, "I")</f>
        <v>0</v>
      </c>
      <c r="BJ16" s="43">
        <f>COUNTIFS('1_1_3_10_trad_public_articulo'!A2:A18,integrantes_area!B21,'1_1_3_10_trad_public_articulo'!E2:E18, "C")</f>
        <v>0</v>
      </c>
      <c r="BK16" s="43">
        <f>SUMIFS('1_1_3_10_trad_public_articulo'!D2:D20,'1_1_3_10_trad_public_articulo'!A2:A20,integrantes_area!B21,'1_1_3_10_trad_public_articulo'!E2:E20, "C")</f>
        <v>0</v>
      </c>
      <c r="BL16" s="43">
        <f>COUNTIFS('1_1_3_10_trad_public_articulo'!A2:A18,integrantes_area!B22,'1_1_3_10_trad_public_articulo'!E2:E18, "I")</f>
        <v>0</v>
      </c>
      <c r="BM16" s="43">
        <f>SUMIFS('1_1_3_10_trad_public_articulo'!C2:C20,'1_1_3_10_trad_public_articulo'!A2:A20,integrantes_area!B22,'1_1_3_10_trad_public_articulo'!E2:E20, "I")</f>
        <v>0</v>
      </c>
      <c r="BN16" s="43">
        <f>COUNTIFS('1_1_3_10_trad_public_articulo'!A2:A18,integrantes_area!B22,'1_1_3_10_trad_public_articulo'!E2:E18, "C")</f>
        <v>0</v>
      </c>
      <c r="BO16" s="43">
        <f>SUMIFS('1_1_3_10_trad_public_articulo'!D2:D20,'1_1_3_10_trad_public_articulo'!A2:A20,integrantes_area!B22,'1_1_3_10_trad_public_articulo'!E2:E20, "C")</f>
        <v>0</v>
      </c>
      <c r="BP16" s="43">
        <f>COUNTIFS('1_1_3_10_trad_public_articulo'!A2:A18,integrantes_area!B23,'1_1_3_10_trad_public_articulo'!E2:E18, "I")</f>
        <v>0</v>
      </c>
      <c r="BQ16" s="43">
        <f>SUMIFS('1_1_3_10_trad_public_articulo'!C2:C20,'1_1_3_10_trad_public_articulo'!A2:A20,integrantes_area!B23,'1_1_3_10_trad_public_articulo'!E2:E20, "I")</f>
        <v>0</v>
      </c>
      <c r="BR16" s="43">
        <f>COUNTIFS('1_1_3_10_trad_public_articulo'!A2:A18,integrantes_area!B23,'1_1_3_10_trad_public_articulo'!E2:E18, "C")</f>
        <v>0</v>
      </c>
      <c r="BS16" s="43">
        <f>SUMIFS('1_1_3_10_trad_public_articulo'!D2:D20,'1_1_3_10_trad_public_articulo'!A2:A20,integrantes_area!B23,'1_1_3_10_trad_public_articulo'!E2:E20, "C")</f>
        <v>0</v>
      </c>
      <c r="BT16" s="22">
        <f>SUM('1_1_3_10_trad_public_articulo'!H22)</f>
        <v>0</v>
      </c>
    </row>
    <row r="17" spans="1:72" x14ac:dyDescent="0.25">
      <c r="B17" s="25" t="s">
        <v>164</v>
      </c>
      <c r="C17" s="35" t="s">
        <v>117</v>
      </c>
      <c r="D17" s="43">
        <f>COUNTIFS('1_1_3_11_trad_edit_documentales'!A2:A18,integrantes_area!B7,'1_1_3_11_trad_edit_documentales'!E2:E18, "I")</f>
        <v>0</v>
      </c>
      <c r="E17" s="43">
        <f>SUMIFS('1_1_3_11_trad_edit_documentales'!C2:C20,'1_1_3_11_trad_edit_documentales'!A2:A20,integrantes_area!B7,'1_1_3_11_trad_edit_documentales'!E2:E20, "I")</f>
        <v>0</v>
      </c>
      <c r="F17" s="43">
        <f>COUNTIFS('1_1_3_11_trad_edit_documentales'!A2:A18,integrantes_area!B7,'1_1_3_11_trad_edit_documentales'!E2:E18, "C")</f>
        <v>0</v>
      </c>
      <c r="G17" s="43">
        <f>SUMIFS('1_1_3_11_trad_edit_documentales'!D2:D20,'1_1_3_11_trad_edit_documentales'!A2:A20,integrantes_area!B7,'1_1_3_11_trad_edit_documentales'!E2:E20, "C")</f>
        <v>0</v>
      </c>
      <c r="H17" s="43">
        <f>COUNTIFS('1_1_3_11_trad_edit_documentales'!A2:A18,integrantes_area!B8,'1_1_3_11_trad_edit_documentales'!E2:E18, "I")</f>
        <v>0</v>
      </c>
      <c r="I17" s="43">
        <f>SUMIFS('1_1_3_11_trad_edit_documentales'!C2:C20,'1_1_3_11_trad_edit_documentales'!A2:A20,integrantes_area!B8,'1_1_3_11_trad_edit_documentales'!E2:E20, "I")</f>
        <v>0</v>
      </c>
      <c r="J17" s="43">
        <f>COUNTIFS('1_1_3_11_trad_edit_documentales'!A2:A18,integrantes_area!B8,'1_1_3_11_trad_edit_documentales'!E2:E18, "C")</f>
        <v>0</v>
      </c>
      <c r="K17" s="43">
        <f>SUMIFS('1_1_3_11_trad_edit_documentales'!D2:D20,'1_1_3_11_trad_edit_documentales'!A2:A20,integrantes_area!B8,'1_1_3_11_trad_edit_documentales'!E2:E20, "C")</f>
        <v>0</v>
      </c>
      <c r="L17" s="43">
        <f>COUNTIFS('1_1_3_11_trad_edit_documentales'!A2:A18,integrantes_area!B9,'1_1_3_11_trad_edit_documentales'!E2:E18, "I")</f>
        <v>0</v>
      </c>
      <c r="M17" s="43">
        <f>SUMIFS('1_1_3_11_trad_edit_documentales'!C2:C20,'1_1_3_11_trad_edit_documentales'!A2:A20,integrantes_area!B9,'1_1_3_11_trad_edit_documentales'!E2:E20, "I")</f>
        <v>0</v>
      </c>
      <c r="N17" s="43">
        <f>COUNTIFS('1_1_3_11_trad_edit_documentales'!A2:A18,integrantes_area!B9,'1_1_3_11_trad_edit_documentales'!E2:E18, "C")</f>
        <v>0</v>
      </c>
      <c r="O17" s="43">
        <f>SUMIFS('1_1_3_11_trad_edit_documentales'!D2:D20,'1_1_3_11_trad_edit_documentales'!A2:A20,integrantes_area!B9,'1_1_3_11_trad_edit_documentales'!E2:E20, "C")</f>
        <v>0</v>
      </c>
      <c r="P17" s="43">
        <f>COUNTIFS('1_1_3_11_trad_edit_documentales'!A2:A18,integrantes_area!B10,'1_1_3_11_trad_edit_documentales'!E2:E18, "I")</f>
        <v>0</v>
      </c>
      <c r="Q17" s="43">
        <f>SUMIFS('1_1_3_11_trad_edit_documentales'!C2:C20,'1_1_3_11_trad_edit_documentales'!A2:A20,integrantes_area!B10,'1_1_3_11_trad_edit_documentales'!E2:E20, "I")</f>
        <v>0</v>
      </c>
      <c r="R17" s="43">
        <f>COUNTIFS('1_1_3_11_trad_edit_documentales'!A2:A18,integrantes_area!B10,'1_1_3_11_trad_edit_documentales'!E2:E18, "C")</f>
        <v>0</v>
      </c>
      <c r="S17" s="43">
        <f>SUMIFS('1_1_3_11_trad_edit_documentales'!D2:D20,'1_1_3_11_trad_edit_documentales'!A2:A20,integrantes_area!B10,'1_1_3_11_trad_edit_documentales'!E2:E20, "C")</f>
        <v>0</v>
      </c>
      <c r="T17" s="43">
        <f>COUNTIFS('1_1_3_11_trad_edit_documentales'!A2:A18,integrantes_area!B11,'1_1_3_11_trad_edit_documentales'!E2:E18, "I")</f>
        <v>0</v>
      </c>
      <c r="U17" s="43">
        <f>SUMIFS('1_1_3_11_trad_edit_documentales'!C2:C20,'1_1_3_11_trad_edit_documentales'!A2:A20,integrantes_area!B11,'1_1_3_11_trad_edit_documentales'!E2:E20, "I")</f>
        <v>0</v>
      </c>
      <c r="V17" s="43">
        <f>COUNTIFS('1_1_3_11_trad_edit_documentales'!A2:A18,integrantes_area!B11,'1_1_3_11_trad_edit_documentales'!E2:E18, "C")</f>
        <v>0</v>
      </c>
      <c r="W17" s="43">
        <f>SUMIFS('1_1_3_11_trad_edit_documentales'!D2:D20,'1_1_3_11_trad_edit_documentales'!A2:A20,integrantes_area!B11,'1_1_3_11_trad_edit_documentales'!E2:E20, "C")</f>
        <v>0</v>
      </c>
      <c r="X17" s="43">
        <f>COUNTIFS('1_1_3_11_trad_edit_documentales'!A2:A18,integrantes_area!B12,'1_1_3_11_trad_edit_documentales'!E2:E18, "I")</f>
        <v>0</v>
      </c>
      <c r="Y17" s="43">
        <f>SUMIFS('1_1_3_11_trad_edit_documentales'!C2:C20,'1_1_3_11_trad_edit_documentales'!A2:A20,integrantes_area!B12,'1_1_3_11_trad_edit_documentales'!E2:E20, "I")</f>
        <v>0</v>
      </c>
      <c r="Z17" s="43">
        <f>COUNTIFS('1_1_3_11_trad_edit_documentales'!A2:A18,integrantes_area!B12,'1_1_3_11_trad_edit_documentales'!E2:E18, "C")</f>
        <v>0</v>
      </c>
      <c r="AA17" s="43">
        <f>SUMIFS('1_1_3_11_trad_edit_documentales'!D2:D20,'1_1_3_11_trad_edit_documentales'!A2:A20,integrantes_area!B12,'1_1_3_11_trad_edit_documentales'!E2:E20, "C")</f>
        <v>0</v>
      </c>
      <c r="AB17" s="43">
        <f>COUNTIFS('1_1_3_11_trad_edit_documentales'!A2:A18,integrantes_area!B13,'1_1_3_11_trad_edit_documentales'!E2:E18, "I")</f>
        <v>0</v>
      </c>
      <c r="AC17" s="43">
        <f>SUMIFS('1_1_3_11_trad_edit_documentales'!C2:C20,'1_1_3_11_trad_edit_documentales'!A2:A20,integrantes_area!B13,'1_1_3_11_trad_edit_documentales'!E2:E20, "I")</f>
        <v>0</v>
      </c>
      <c r="AD17" s="43">
        <f>COUNTIFS('1_1_3_11_trad_edit_documentales'!A2:A18,integrantes_area!B13,'1_1_3_11_trad_edit_documentales'!E2:E18, "C")</f>
        <v>0</v>
      </c>
      <c r="AE17" s="43">
        <f>SUMIFS('1_1_3_11_trad_edit_documentales'!D2:D20,'1_1_3_11_trad_edit_documentales'!A2:A20,integrantes_area!B13,'1_1_3_11_trad_edit_documentales'!E2:E20, "C")</f>
        <v>0</v>
      </c>
      <c r="AF17" s="43">
        <f>COUNTIFS('1_1_3_11_trad_edit_documentales'!A2:A18,integrantes_area!B14,'1_1_3_11_trad_edit_documentales'!E2:E18, "I")</f>
        <v>0</v>
      </c>
      <c r="AG17" s="43">
        <f>SUMIFS('1_1_3_11_trad_edit_documentales'!C2:C20,'1_1_3_11_trad_edit_documentales'!A2:A20,integrantes_area!B14,'1_1_3_11_trad_edit_documentales'!E2:E20, "I")</f>
        <v>0</v>
      </c>
      <c r="AH17" s="43">
        <f>COUNTIFS('1_1_3_11_trad_edit_documentales'!A2:A18,integrantes_area!B14,'1_1_3_11_trad_edit_documentales'!E2:E18, "C")</f>
        <v>0</v>
      </c>
      <c r="AI17" s="43">
        <f>SUMIFS('1_1_3_11_trad_edit_documentales'!D2:D20,'1_1_3_11_trad_edit_documentales'!A2:A20,integrantes_area!B14,'1_1_3_11_trad_edit_documentales'!E2:E20, "C")</f>
        <v>0</v>
      </c>
      <c r="AJ17" s="43">
        <f>COUNTIFS('1_1_3_11_trad_edit_documentales'!A2:A18,integrantes_area!B15,'1_1_3_11_trad_edit_documentales'!E2:E18, "I")</f>
        <v>0</v>
      </c>
      <c r="AK17" s="43">
        <f>SUMIFS('1_1_3_11_trad_edit_documentales'!C2:C20,'1_1_3_11_trad_edit_documentales'!A2:A20,integrantes_area!B15,'1_1_3_11_trad_edit_documentales'!E2:E20, "I")</f>
        <v>0</v>
      </c>
      <c r="AL17" s="43">
        <f>COUNTIFS('1_1_3_11_trad_edit_documentales'!A2:A18,integrantes_area!B15,'1_1_3_11_trad_edit_documentales'!E2:E18, "C")</f>
        <v>0</v>
      </c>
      <c r="AM17" s="43">
        <f>SUMIFS('1_1_3_11_trad_edit_documentales'!D2:D20,'1_1_3_11_trad_edit_documentales'!A2:A20,integrantes_area!B15,'1_1_3_11_trad_edit_documentales'!E2:E20, "C")</f>
        <v>0</v>
      </c>
      <c r="AN17" s="43">
        <f>COUNTIFS('1_1_3_11_trad_edit_documentales'!A2:A18,integrantes_area!B16,'1_1_3_11_trad_edit_documentales'!E2:E18, "I")</f>
        <v>0</v>
      </c>
      <c r="AO17" s="43">
        <f>SUMIFS('1_1_3_11_trad_edit_documentales'!C2:C20,'1_1_3_11_trad_edit_documentales'!A2:A20,integrantes_area!B16,'1_1_3_11_trad_edit_documentales'!E2:E20, "I")</f>
        <v>0</v>
      </c>
      <c r="AP17" s="43">
        <f>COUNTIFS('1_1_3_11_trad_edit_documentales'!A2:A18,integrantes_area!B16,'1_1_3_11_trad_edit_documentales'!E2:E18, "C")</f>
        <v>0</v>
      </c>
      <c r="AQ17" s="43">
        <f>SUMIFS('1_1_3_11_trad_edit_documentales'!D2:D20,'1_1_3_11_trad_edit_documentales'!A2:A20,integrantes_area!B16,'1_1_3_11_trad_edit_documentales'!E2:E20, "C")</f>
        <v>0</v>
      </c>
      <c r="AR17" s="43">
        <f>COUNTIFS('1_1_3_11_trad_edit_documentales'!A2:A18,integrantes_area!B17,'1_1_3_11_trad_edit_documentales'!E2:E18, "I")</f>
        <v>0</v>
      </c>
      <c r="AS17" s="43">
        <f>SUMIFS('1_1_3_11_trad_edit_documentales'!C2:C20,'1_1_3_11_trad_edit_documentales'!A2:A20,integrantes_area!B17,'1_1_3_11_trad_edit_documentales'!E2:E20, "I")</f>
        <v>0</v>
      </c>
      <c r="AT17" s="43">
        <f>COUNTIFS('1_1_3_11_trad_edit_documentales'!A2:A18,integrantes_area!B17,'1_1_3_11_trad_edit_documentales'!E2:E18, "C")</f>
        <v>0</v>
      </c>
      <c r="AU17" s="43">
        <f>SUMIFS('1_1_3_11_trad_edit_documentales'!D2:D20,'1_1_3_11_trad_edit_documentales'!A2:A20,integrantes_area!B17,'1_1_3_11_trad_edit_documentales'!E2:E20, "C")</f>
        <v>0</v>
      </c>
      <c r="AV17" s="43">
        <f>COUNTIFS('1_1_3_11_trad_edit_documentales'!A2:A18,integrantes_area!B18,'1_1_3_11_trad_edit_documentales'!E2:E18, "I")</f>
        <v>0</v>
      </c>
      <c r="AW17" s="43">
        <f>SUMIFS('1_1_3_11_trad_edit_documentales'!C2:C20,'1_1_3_11_trad_edit_documentales'!A2:A20,integrantes_area!B18,'1_1_3_11_trad_edit_documentales'!E2:E20, "I")</f>
        <v>0</v>
      </c>
      <c r="AX17" s="43">
        <f>COUNTIFS('1_1_3_11_trad_edit_documentales'!A2:A18,integrantes_area!B18,'1_1_3_11_trad_edit_documentales'!E2:E18, "C")</f>
        <v>0</v>
      </c>
      <c r="AY17" s="43">
        <f>SUMIFS('1_1_3_11_trad_edit_documentales'!D2:D20,'1_1_3_11_trad_edit_documentales'!A2:A20,integrantes_area!B18,'1_1_3_11_trad_edit_documentales'!E2:E20, "C")</f>
        <v>0</v>
      </c>
      <c r="AZ17" s="43">
        <f>COUNTIFS('1_1_3_11_trad_edit_documentales'!A2:A18,integrantes_area!B19,'1_1_3_11_trad_edit_documentales'!E2:E18, "I")</f>
        <v>0</v>
      </c>
      <c r="BA17" s="43">
        <f>SUMIFS('1_1_3_11_trad_edit_documentales'!C2:C20,'1_1_3_11_trad_edit_documentales'!A2:A20,integrantes_area!B19,'1_1_3_11_trad_edit_documentales'!E2:E20, "I")</f>
        <v>0</v>
      </c>
      <c r="BB17" s="43">
        <f>COUNTIFS('1_1_3_11_trad_edit_documentales'!A2:A18,integrantes_area!B19,'1_1_3_11_trad_edit_documentales'!E2:E18, "C")</f>
        <v>0</v>
      </c>
      <c r="BC17" s="43">
        <f>SUMIFS('1_1_3_11_trad_edit_documentales'!D2:D20,'1_1_3_11_trad_edit_documentales'!A2:A20,integrantes_area!B19,'1_1_3_11_trad_edit_documentales'!E2:E20, "C")</f>
        <v>0</v>
      </c>
      <c r="BD17" s="43">
        <f>COUNTIFS('1_1_3_11_trad_edit_documentales'!A2:A18,integrantes_area!B20,'1_1_3_11_trad_edit_documentales'!E2:E18, "I")</f>
        <v>0</v>
      </c>
      <c r="BE17" s="43">
        <f>SUMIFS('1_1_3_11_trad_edit_documentales'!C2:C20,'1_1_3_11_trad_edit_documentales'!A2:A20,integrantes_area!B20,'1_1_3_11_trad_edit_documentales'!E2:E20, "I")</f>
        <v>0</v>
      </c>
      <c r="BF17" s="43">
        <f>COUNTIFS('1_1_3_11_trad_edit_documentales'!A2:A18,integrantes_area!B20,'1_1_3_11_trad_edit_documentales'!E2:E18, "C")</f>
        <v>0</v>
      </c>
      <c r="BG17" s="43">
        <f>SUMIFS('1_1_3_11_trad_edit_documentales'!D2:D20,'1_1_3_11_trad_edit_documentales'!A2:A20,integrantes_area!B20,'1_1_3_11_trad_edit_documentales'!E2:E20, "C")</f>
        <v>0</v>
      </c>
      <c r="BH17" s="43">
        <f>COUNTIFS('1_1_3_11_trad_edit_documentales'!A2:A18,integrantes_area!B21,'1_1_3_11_trad_edit_documentales'!E2:E18, "I")</f>
        <v>0</v>
      </c>
      <c r="BI17" s="43">
        <f>SUMIFS('1_1_3_11_trad_edit_documentales'!C2:C20,'1_1_3_11_trad_edit_documentales'!A2:A20,integrantes_area!B21,'1_1_3_11_trad_edit_documentales'!E2:E20, "I")</f>
        <v>0</v>
      </c>
      <c r="BJ17" s="43">
        <f>COUNTIFS('1_1_3_11_trad_edit_documentales'!A2:A18,integrantes_area!B21,'1_1_3_11_trad_edit_documentales'!E2:E18, "C")</f>
        <v>0</v>
      </c>
      <c r="BK17" s="43">
        <f>SUMIFS('1_1_3_11_trad_edit_documentales'!D2:D20,'1_1_3_11_trad_edit_documentales'!A2:A20,integrantes_area!B21,'1_1_3_11_trad_edit_documentales'!E2:E20, "C")</f>
        <v>0</v>
      </c>
      <c r="BL17" s="43">
        <f>COUNTIFS('1_1_3_11_trad_edit_documentales'!A2:A18,integrantes_area!B22,'1_1_3_11_trad_edit_documentales'!E2:E18, "I")</f>
        <v>0</v>
      </c>
      <c r="BM17" s="43">
        <f>SUMIFS('1_1_3_11_trad_edit_documentales'!C2:C20,'1_1_3_11_trad_edit_documentales'!A2:A20,integrantes_area!B22,'1_1_3_11_trad_edit_documentales'!E2:E20, "I")</f>
        <v>0</v>
      </c>
      <c r="BN17" s="43">
        <f>COUNTIFS('1_1_3_11_trad_edit_documentales'!A2:A18,integrantes_area!B22,'1_1_3_11_trad_edit_documentales'!E2:E18, "C")</f>
        <v>0</v>
      </c>
      <c r="BO17" s="43">
        <f>SUMIFS('1_1_3_11_trad_edit_documentales'!D2:D20,'1_1_3_11_trad_edit_documentales'!A2:A20,integrantes_area!B22,'1_1_3_11_trad_edit_documentales'!E2:E20, "C")</f>
        <v>0</v>
      </c>
      <c r="BP17" s="43">
        <f>COUNTIFS('1_1_3_11_trad_edit_documentales'!A2:A18,integrantes_area!B23,'1_1_3_11_trad_edit_documentales'!E2:E18, "I")</f>
        <v>0</v>
      </c>
      <c r="BQ17" s="43">
        <f>SUMIFS('1_1_3_11_trad_edit_documentales'!C2:C20,'1_1_3_11_trad_edit_documentales'!A2:A20,integrantes_area!B23,'1_1_3_11_trad_edit_documentales'!E2:E20, "I")</f>
        <v>0</v>
      </c>
      <c r="BR17" s="43">
        <f>COUNTIFS('1_1_3_11_trad_edit_documentales'!A2:A18,integrantes_area!B23,'1_1_3_11_trad_edit_documentales'!E2:E18, "C")</f>
        <v>0</v>
      </c>
      <c r="BS17" s="43">
        <f>SUMIFS('1_1_3_11_trad_edit_documentales'!D2:D20,'1_1_3_11_trad_edit_documentales'!A2:A20,integrantes_area!B23,'1_1_3_11_trad_edit_documentales'!E2:E20, "C")</f>
        <v>0</v>
      </c>
      <c r="BT17" s="22">
        <f>SUM('1_1_3_11_trad_edit_documentales'!H22)</f>
        <v>0</v>
      </c>
    </row>
    <row r="18" spans="1:72" x14ac:dyDescent="0.25">
      <c r="B18" s="25" t="s">
        <v>165</v>
      </c>
      <c r="C18" s="35" t="s">
        <v>118</v>
      </c>
      <c r="D18" s="24">
        <f>COUNTIFS('1_1_3_12_des_aula_virtual'!A2:A9,integrantes_area!B7,'1_1_3_12_des_aula_virtual'!E2:E9, "I")</f>
        <v>0</v>
      </c>
      <c r="E18" s="24">
        <f>SUMIFS('1_1_3_12_des_aula_virtual'!C2:C20,'1_1_3_12_des_aula_virtual'!A2:A20,integrantes_area!B7,'1_1_3_12_des_aula_virtual'!E2:E20, "I")</f>
        <v>0</v>
      </c>
      <c r="F18" s="24">
        <f>COUNTIFS('1_1_3_12_des_aula_virtual'!A2:A9,integrantes_area!B7,'1_1_3_12_des_aula_virtual'!E2:E9, "C")</f>
        <v>0</v>
      </c>
      <c r="G18" s="24">
        <f>SUMIFS('1_1_3_12_des_aula_virtual'!D2:D20,'1_1_3_12_des_aula_virtual'!A2:A20,integrantes_area!B7,'1_1_3_12_des_aula_virtual'!E2:E20, "C")</f>
        <v>0</v>
      </c>
      <c r="H18" s="24">
        <f>COUNTIFS('1_1_3_12_des_aula_virtual'!A2:A9,integrantes_area!B8,'1_1_3_12_des_aula_virtual'!E2:E9, "I")</f>
        <v>3</v>
      </c>
      <c r="I18" s="24">
        <f>SUMIFS('1_1_3_12_des_aula_virtual'!C2:C20,'1_1_3_12_des_aula_virtual'!A2:A20,integrantes_area!B8,'1_1_3_12_des_aula_virtual'!E2:E20, "I")</f>
        <v>1320</v>
      </c>
      <c r="J18" s="24">
        <f>COUNTIFS('1_1_3_12_des_aula_virtual'!A2:A9,integrantes_area!B8,'1_1_3_12_des_aula_virtual'!E2:E9, "C")</f>
        <v>0</v>
      </c>
      <c r="K18" s="24">
        <f>SUMIFS('1_1_3_12_des_aula_virtual'!D2:D20,'1_1_3_12_des_aula_virtual'!A2:A20,integrantes_area!B8,'1_1_3_12_des_aula_virtual'!E2:E20, "C")</f>
        <v>0</v>
      </c>
      <c r="L18" s="24">
        <f>COUNTIFS('1_1_3_12_des_aula_virtual'!A2:A9,integrantes_area!B9,'1_1_3_12_des_aula_virtual'!E2:E9, "I")</f>
        <v>0</v>
      </c>
      <c r="M18" s="24">
        <f>SUMIFS('1_1_3_12_des_aula_virtual'!C2:C20,'1_1_3_12_des_aula_virtual'!A2:A20,integrantes_area!B9,'1_1_3_12_des_aula_virtual'!E2:E20, "I")</f>
        <v>0</v>
      </c>
      <c r="N18" s="24">
        <f>COUNTIFS('1_1_3_12_des_aula_virtual'!A2:A9,integrantes_area!B9,'1_1_3_12_des_aula_virtual'!E2:E9, "C")</f>
        <v>0</v>
      </c>
      <c r="O18" s="24">
        <f>SUMIFS('1_1_3_12_des_aula_virtual'!D2:D20,'1_1_3_12_des_aula_virtual'!A2:A20,integrantes_area!B9,'1_1_3_12_des_aula_virtual'!E2:E20, "C")</f>
        <v>0</v>
      </c>
      <c r="P18" s="24">
        <f>COUNTIFS('1_1_3_12_des_aula_virtual'!A2:A9,integrantes_area!B10,'1_1_3_12_des_aula_virtual'!E2:E9, "I")</f>
        <v>0</v>
      </c>
      <c r="Q18" s="24">
        <f>SUMIFS('1_1_3_12_des_aula_virtual'!C2:C20,'1_1_3_12_des_aula_virtual'!A2:A20,integrantes_area!B10,'1_1_3_12_des_aula_virtual'!E2:E20, "I")</f>
        <v>0</v>
      </c>
      <c r="R18" s="24">
        <f>COUNTIFS('1_1_3_12_des_aula_virtual'!A2:A9,integrantes_area!B10,'1_1_3_12_des_aula_virtual'!E2:E9, "C")</f>
        <v>0</v>
      </c>
      <c r="S18" s="24">
        <f>SUMIFS('1_1_3_12_des_aula_virtual'!D2:D20,'1_1_3_12_des_aula_virtual'!A2:A20,integrantes_area!B10,'1_1_3_12_des_aula_virtual'!E2:E20, "C")</f>
        <v>0</v>
      </c>
      <c r="T18" s="24">
        <f>COUNTIFS('1_1_3_12_des_aula_virtual'!A2:A9,integrantes_area!B11,'1_1_3_12_des_aula_virtual'!E2:E9, "I")</f>
        <v>0</v>
      </c>
      <c r="U18" s="24">
        <f>SUMIFS('1_1_3_12_des_aula_virtual'!C2:C20,'1_1_3_12_des_aula_virtual'!A2:A20,integrantes_area!B11,'1_1_3_12_des_aula_virtual'!E2:E20, "I")</f>
        <v>0</v>
      </c>
      <c r="V18" s="24">
        <f>COUNTIFS('1_1_3_12_des_aula_virtual'!A2:A9,integrantes_area!B11,'1_1_3_12_des_aula_virtual'!E2:E9, "C")</f>
        <v>0</v>
      </c>
      <c r="W18" s="24">
        <f>SUMIFS('1_1_3_12_des_aula_virtual'!D2:D20,'1_1_3_12_des_aula_virtual'!A2:A20,integrantes_area!B11,'1_1_3_12_des_aula_virtual'!E2:E20, "C")</f>
        <v>0</v>
      </c>
      <c r="X18" s="24">
        <f>COUNTIFS('1_1_3_12_des_aula_virtual'!A2:A9,integrantes_area!B12,'1_1_3_12_des_aula_virtual'!E2:E9, "I")</f>
        <v>0</v>
      </c>
      <c r="Y18" s="24">
        <f>SUMIFS('1_1_3_12_des_aula_virtual'!C2:C20,'1_1_3_12_des_aula_virtual'!A2:A20,integrantes_area!B12,'1_1_3_12_des_aula_virtual'!E2:E20, "I")</f>
        <v>0</v>
      </c>
      <c r="Z18" s="24">
        <f>COUNTIFS('1_1_3_12_des_aula_virtual'!A2:A9,integrantes_area!B12,'1_1_3_12_des_aula_virtual'!E2:E9, "C")</f>
        <v>0</v>
      </c>
      <c r="AA18" s="24">
        <f>SUMIFS('1_1_3_12_des_aula_virtual'!D2:D20,'1_1_3_12_des_aula_virtual'!A2:A20,integrantes_area!B12,'1_1_3_12_des_aula_virtual'!E2:E20, "C")</f>
        <v>0</v>
      </c>
      <c r="AB18" s="24">
        <f>COUNTIFS('1_1_3_12_des_aula_virtual'!A2:A9,integrantes_area!B13,'1_1_3_12_des_aula_virtual'!E2:E9, "I")</f>
        <v>0</v>
      </c>
      <c r="AC18" s="24">
        <f>SUMIFS('1_1_3_12_des_aula_virtual'!C2:C20,'1_1_3_12_des_aula_virtual'!A2:A20,integrantes_area!B13,'1_1_3_12_des_aula_virtual'!E2:E20, "I")</f>
        <v>0</v>
      </c>
      <c r="AD18" s="24">
        <f>COUNTIFS('1_1_3_12_des_aula_virtual'!A2:A9,integrantes_area!B13,'1_1_3_12_des_aula_virtual'!E2:E9, "C")</f>
        <v>0</v>
      </c>
      <c r="AE18" s="24">
        <f>SUMIFS('1_1_3_12_des_aula_virtual'!D2:D20,'1_1_3_12_des_aula_virtual'!A2:A20,integrantes_area!B13,'1_1_3_12_des_aula_virtual'!E2:E20, "C")</f>
        <v>0</v>
      </c>
      <c r="AF18" s="24">
        <f>COUNTIFS('1_1_3_12_des_aula_virtual'!A2:A9,integrantes_area!B14,'1_1_3_12_des_aula_virtual'!E2:E9, "I")</f>
        <v>0</v>
      </c>
      <c r="AG18" s="24">
        <f>SUMIFS('1_1_3_12_des_aula_virtual'!C2:C20,'1_1_3_12_des_aula_virtual'!A2:A20,integrantes_area!B14,'1_1_3_12_des_aula_virtual'!E2:E20, "I")</f>
        <v>0</v>
      </c>
      <c r="AH18" s="24">
        <f>COUNTIFS('1_1_3_12_des_aula_virtual'!A2:A9,integrantes_area!B14,'1_1_3_12_des_aula_virtual'!E2:E9, "C")</f>
        <v>0</v>
      </c>
      <c r="AI18" s="24">
        <f>SUMIFS('1_1_3_12_des_aula_virtual'!D2:D20,'1_1_3_12_des_aula_virtual'!A2:A20,integrantes_area!B14,'1_1_3_12_des_aula_virtual'!E2:E20, "C")</f>
        <v>0</v>
      </c>
      <c r="AJ18" s="24">
        <f>COUNTIFS('1_1_3_12_des_aula_virtual'!A2:A9,integrantes_area!B15,'1_1_3_12_des_aula_virtual'!E2:E9, "I")</f>
        <v>0</v>
      </c>
      <c r="AK18" s="24">
        <f>SUMIFS('1_1_3_12_des_aula_virtual'!C2:C20,'1_1_3_12_des_aula_virtual'!A2:A20,integrantes_area!B15,'1_1_3_12_des_aula_virtual'!E2:E20, "I")</f>
        <v>0</v>
      </c>
      <c r="AL18" s="24">
        <f>COUNTIFS('1_1_3_12_des_aula_virtual'!A2:A9,integrantes_area!B15,'1_1_3_12_des_aula_virtual'!E2:E9, "C")</f>
        <v>0</v>
      </c>
      <c r="AM18" s="24">
        <f>SUMIFS('1_1_3_12_des_aula_virtual'!D2:D20,'1_1_3_12_des_aula_virtual'!A2:A20,integrantes_area!B15,'1_1_3_12_des_aula_virtual'!E2:E20, "C")</f>
        <v>0</v>
      </c>
      <c r="AN18" s="24">
        <f>COUNTIFS('1_1_3_12_des_aula_virtual'!A2:A9,integrantes_area!B16,'1_1_3_12_des_aula_virtual'!E2:E9, "I")</f>
        <v>0</v>
      </c>
      <c r="AO18" s="24">
        <f>SUMIFS('1_1_3_12_des_aula_virtual'!C2:C20,'1_1_3_12_des_aula_virtual'!A2:A20,integrantes_area!B16,'1_1_3_12_des_aula_virtual'!E2:E20, "I")</f>
        <v>0</v>
      </c>
      <c r="AP18" s="24">
        <f>COUNTIFS('1_1_3_12_des_aula_virtual'!A2:A9,integrantes_area!B16,'1_1_3_12_des_aula_virtual'!E2:E9, "C")</f>
        <v>0</v>
      </c>
      <c r="AQ18" s="24">
        <f>SUMIFS('1_1_3_12_des_aula_virtual'!D2:D20,'1_1_3_12_des_aula_virtual'!A2:A20,integrantes_area!B16,'1_1_3_12_des_aula_virtual'!E2:E20, "C")</f>
        <v>0</v>
      </c>
      <c r="AR18" s="24">
        <f>COUNTIFS('1_1_3_12_des_aula_virtual'!A2:A9,integrantes_area!B17,'1_1_3_12_des_aula_virtual'!E2:E9, "I")</f>
        <v>0</v>
      </c>
      <c r="AS18" s="24">
        <f>SUMIFS('1_1_3_12_des_aula_virtual'!C2:C20,'1_1_3_12_des_aula_virtual'!A2:A20,integrantes_area!B17,'1_1_3_12_des_aula_virtual'!E2:E20, "I")</f>
        <v>0</v>
      </c>
      <c r="AT18" s="24">
        <f>COUNTIFS('1_1_3_12_des_aula_virtual'!A2:A9,integrantes_area!B17,'1_1_3_12_des_aula_virtual'!E2:E9, "C")</f>
        <v>0</v>
      </c>
      <c r="AU18" s="24">
        <f>SUMIFS('1_1_3_12_des_aula_virtual'!D2:D20,'1_1_3_12_des_aula_virtual'!A2:A20,integrantes_area!B17,'1_1_3_12_des_aula_virtual'!E2:E20, "C")</f>
        <v>0</v>
      </c>
      <c r="AV18" s="24">
        <f>COUNTIFS('1_1_3_12_des_aula_virtual'!A2:A9,integrantes_area!B18,'1_1_3_12_des_aula_virtual'!E2:E9, "I")</f>
        <v>0</v>
      </c>
      <c r="AW18" s="24">
        <f>SUMIFS('1_1_3_12_des_aula_virtual'!C2:C20,'1_1_3_12_des_aula_virtual'!A2:A20,integrantes_area!B18,'1_1_3_12_des_aula_virtual'!E2:E20, "I")</f>
        <v>0</v>
      </c>
      <c r="AX18" s="24">
        <f>COUNTIFS('1_1_3_12_des_aula_virtual'!A2:A9,integrantes_area!B18,'1_1_3_12_des_aula_virtual'!E2:E9, "C")</f>
        <v>0</v>
      </c>
      <c r="AY18" s="24">
        <f>SUMIFS('1_1_3_12_des_aula_virtual'!D2:D20,'1_1_3_12_des_aula_virtual'!A2:A20,integrantes_area!B18,'1_1_3_12_des_aula_virtual'!E2:E20, "C")</f>
        <v>0</v>
      </c>
      <c r="AZ18" s="24">
        <f>COUNTIFS('1_1_3_12_des_aula_virtual'!A2:A9,integrantes_area!B19,'1_1_3_12_des_aula_virtual'!E2:E9, "I")</f>
        <v>0</v>
      </c>
      <c r="BA18" s="24">
        <f>SUMIFS('1_1_3_12_des_aula_virtual'!C2:C20,'1_1_3_12_des_aula_virtual'!A2:A20,integrantes_area!B19,'1_1_3_12_des_aula_virtual'!E2:E20, "I")</f>
        <v>0</v>
      </c>
      <c r="BB18" s="24">
        <f>COUNTIFS('1_1_3_12_des_aula_virtual'!A2:A9,integrantes_area!B19,'1_1_3_12_des_aula_virtual'!E2:E9, "C")</f>
        <v>0</v>
      </c>
      <c r="BC18" s="24">
        <f>SUMIFS('1_1_3_12_des_aula_virtual'!D2:D20,'1_1_3_12_des_aula_virtual'!A2:A20,integrantes_area!B19,'1_1_3_12_des_aula_virtual'!E2:E20, "C")</f>
        <v>0</v>
      </c>
      <c r="BD18" s="24">
        <f>COUNTIFS('1_1_3_12_des_aula_virtual'!A2:A9,integrantes_area!B20,'1_1_3_12_des_aula_virtual'!E2:E9, "I")</f>
        <v>0</v>
      </c>
      <c r="BE18" s="24">
        <f>SUMIFS('1_1_3_12_des_aula_virtual'!C2:C20,'1_1_3_12_des_aula_virtual'!A2:A20,integrantes_area!B20,'1_1_3_12_des_aula_virtual'!E2:E20, "I")</f>
        <v>0</v>
      </c>
      <c r="BF18" s="24">
        <f>COUNTIFS('1_1_3_12_des_aula_virtual'!A2:A9,integrantes_area!B20,'1_1_3_12_des_aula_virtual'!E2:E9, "C")</f>
        <v>0</v>
      </c>
      <c r="BG18" s="24">
        <f>SUMIFS('1_1_3_12_des_aula_virtual'!D2:D20,'1_1_3_12_des_aula_virtual'!A2:A20,integrantes_area!B20,'1_1_3_12_des_aula_virtual'!E2:E20, "C")</f>
        <v>0</v>
      </c>
      <c r="BH18" s="24">
        <f>COUNTIFS('1_1_3_12_des_aula_virtual'!A2:A9,integrantes_area!B21,'1_1_3_12_des_aula_virtual'!E2:E9, "I")</f>
        <v>0</v>
      </c>
      <c r="BI18" s="24">
        <f>SUMIFS('1_1_3_12_des_aula_virtual'!C2:C20,'1_1_3_12_des_aula_virtual'!A2:A20,integrantes_area!B21,'1_1_3_12_des_aula_virtual'!E2:E20, "I")</f>
        <v>0</v>
      </c>
      <c r="BJ18" s="24">
        <f>COUNTIFS('1_1_3_12_des_aula_virtual'!A2:A9,integrantes_area!B21,'1_1_3_12_des_aula_virtual'!E2:E9, "C")</f>
        <v>0</v>
      </c>
      <c r="BK18" s="24">
        <f>SUMIFS('1_1_3_12_des_aula_virtual'!D2:D20,'1_1_3_12_des_aula_virtual'!A2:A20,integrantes_area!B21,'1_1_3_12_des_aula_virtual'!E2:E20, "C")</f>
        <v>0</v>
      </c>
      <c r="BL18" s="24">
        <f>COUNTIFS('1_1_3_12_des_aula_virtual'!A2:A9,integrantes_area!B22,'1_1_3_12_des_aula_virtual'!E2:E9, "I")</f>
        <v>0</v>
      </c>
      <c r="BM18" s="24">
        <f>SUMIFS('1_1_3_12_des_aula_virtual'!C2:C20,'1_1_3_12_des_aula_virtual'!A2:A20,integrantes_area!B22,'1_1_3_12_des_aula_virtual'!E2:E20, "I")</f>
        <v>0</v>
      </c>
      <c r="BN18" s="24">
        <f>COUNTIFS('1_1_3_12_des_aula_virtual'!A2:A9,integrantes_area!B22,'1_1_3_12_des_aula_virtual'!E2:E9, "C")</f>
        <v>0</v>
      </c>
      <c r="BO18" s="24">
        <f>SUMIFS('1_1_3_12_des_aula_virtual'!D2:D20,'1_1_3_12_des_aula_virtual'!A2:A20,integrantes_area!B22,'1_1_3_12_des_aula_virtual'!E2:E20, "C")</f>
        <v>0</v>
      </c>
      <c r="BP18" s="24">
        <f>COUNTIFS('1_1_3_12_des_aula_virtual'!A2:A9,integrantes_area!B23,'1_1_3_12_des_aula_virtual'!E2:E9, "I")</f>
        <v>0</v>
      </c>
      <c r="BQ18" s="24">
        <f>SUMIFS('1_1_3_12_des_aula_virtual'!C2:C20,'1_1_3_12_des_aula_virtual'!A2:A20,integrantes_area!B23,'1_1_3_12_des_aula_virtual'!E2:E20, "I")</f>
        <v>0</v>
      </c>
      <c r="BR18" s="24">
        <f>COUNTIFS('1_1_3_12_des_aula_virtual'!A2:A9,integrantes_area!B23,'1_1_3_12_des_aula_virtual'!E2:E9, "C")</f>
        <v>0</v>
      </c>
      <c r="BS18" s="24">
        <f>SUMIFS('1_1_3_12_des_aula_virtual'!D2:D20,'1_1_3_12_des_aula_virtual'!A2:A20,integrantes_area!B23,'1_1_3_12_des_aula_virtual'!E2:E20, "C")</f>
        <v>0</v>
      </c>
      <c r="BT18" s="22">
        <f>SUM('1_1_3_12_des_aula_virtual'!H13)</f>
        <v>1320</v>
      </c>
    </row>
    <row r="19" spans="1:72" x14ac:dyDescent="0.25">
      <c r="B19" s="25" t="s">
        <v>166</v>
      </c>
      <c r="C19" s="38" t="s">
        <v>119</v>
      </c>
      <c r="D19" s="24">
        <f>COUNTIFS('1_2_1_1_reporte_invest_tecnico'!A2:A11,integrantes_area!B7,'1_2_1_1_reporte_invest_tecnico'!E2:E11, "I")</f>
        <v>1</v>
      </c>
      <c r="E19" s="43">
        <f>SUMIFS('1_2_1_1_reporte_invest_tecnico'!C2:C20,'1_2_1_1_reporte_invest_tecnico'!A2:A20,integrantes_area!B7,'1_2_1_1_reporte_invest_tecnico'!E2:E20, "I")</f>
        <v>220</v>
      </c>
      <c r="F19" s="43">
        <f>COUNTIFS('1_2_1_1_reporte_invest_tecnico'!A2:A11,integrantes_area!B7,'1_2_1_1_reporte_invest_tecnico'!E2:E11, "C")</f>
        <v>0</v>
      </c>
      <c r="G19" s="43">
        <f>SUMIFS('1_2_1_1_reporte_invest_tecnico'!D2:D20,'1_2_1_1_reporte_invest_tecnico'!A2:A20,integrantes_area!B7,'1_2_1_1_reporte_invest_tecnico'!E2:E20, "C")</f>
        <v>0</v>
      </c>
      <c r="H19" s="24">
        <f>COUNTIFS('1_2_1_1_reporte_invest_tecnico'!A2:A11,integrantes_area!B8,'1_2_1_1_reporte_invest_tecnico'!E2:E11, "I")</f>
        <v>0</v>
      </c>
      <c r="I19" s="24">
        <f>SUMIFS('1_2_1_1_reporte_invest_tecnico'!C2:C20,'1_2_1_1_reporte_invest_tecnico'!A2:A20,integrantes_area!B8,'1_2_1_1_reporte_invest_tecnico'!E2:E20, "I")</f>
        <v>0</v>
      </c>
      <c r="J19" s="24">
        <f>COUNTIFS('1_2_1_1_reporte_invest_tecnico'!A2:A11,integrantes_area!B8,'1_2_1_1_reporte_invest_tecnico'!E2:E11, "C")</f>
        <v>2</v>
      </c>
      <c r="K19" s="24">
        <f>SUMIFS('1_2_1_1_reporte_invest_tecnico'!D2:D20,'1_2_1_1_reporte_invest_tecnico'!A2:A20,integrantes_area!B8,'1_2_1_1_reporte_invest_tecnico'!E2:E20, "C")</f>
        <v>660</v>
      </c>
      <c r="L19" s="24">
        <f>COUNTIFS('1_2_1_1_reporte_invest_tecnico'!A2:A11,integrantes_area!B9,'1_2_1_1_reporte_invest_tecnico'!E2:E11, "I")</f>
        <v>0</v>
      </c>
      <c r="M19" s="24">
        <f>SUMIFS('1_2_1_1_reporte_invest_tecnico'!C2:C20,'1_2_1_1_reporte_invest_tecnico'!A2:A20,integrantes_area!B9,'1_2_1_1_reporte_invest_tecnico'!E2:E20, "I")</f>
        <v>0</v>
      </c>
      <c r="N19" s="24">
        <f>COUNTIFS('1_2_1_1_reporte_invest_tecnico'!A2:A11,integrantes_area!B9,'1_2_1_1_reporte_invest_tecnico'!E2:E11, "C")</f>
        <v>0</v>
      </c>
      <c r="O19" s="24">
        <f>SUMIFS('1_2_1_1_reporte_invest_tecnico'!D2:D20,'1_2_1_1_reporte_invest_tecnico'!A2:A20,integrantes_area!B9,'1_2_1_1_reporte_invest_tecnico'!E2:E20, "C")</f>
        <v>0</v>
      </c>
      <c r="P19" s="24">
        <f>COUNTIFS('1_2_1_1_reporte_invest_tecnico'!A2:A11,integrantes_area!B10,'1_2_1_1_reporte_invest_tecnico'!E2:E11, "I")</f>
        <v>0</v>
      </c>
      <c r="Q19" s="24">
        <f>SUMIFS('1_2_1_1_reporte_invest_tecnico'!C2:C20,'1_2_1_1_reporte_invest_tecnico'!A2:A20,integrantes_area!B10,'1_2_1_1_reporte_invest_tecnico'!E2:E20, "I")</f>
        <v>0</v>
      </c>
      <c r="R19" s="24">
        <f>COUNTIFS('1_2_1_1_reporte_invest_tecnico'!A2:A11,integrantes_area!B10,'1_2_1_1_reporte_invest_tecnico'!E2:E11, "C")</f>
        <v>0</v>
      </c>
      <c r="S19" s="24">
        <f>SUMIFS('1_2_1_1_reporte_invest_tecnico'!D2:D20,'1_2_1_1_reporte_invest_tecnico'!A2:A20,integrantes_area!B10,'1_2_1_1_reporte_invest_tecnico'!E2:E20, "C")</f>
        <v>0</v>
      </c>
      <c r="T19" s="24">
        <f>COUNTIFS('1_2_1_1_reporte_invest_tecnico'!A2:A11,integrantes_area!B11,'1_2_1_1_reporte_invest_tecnico'!E2:E11, "I")</f>
        <v>0</v>
      </c>
      <c r="U19" s="24">
        <f>SUMIFS('1_2_1_1_reporte_invest_tecnico'!C2:C20,'1_2_1_1_reporte_invest_tecnico'!A2:A20,integrantes_area!B11,'1_2_1_1_reporte_invest_tecnico'!E2:E20, "I")</f>
        <v>0</v>
      </c>
      <c r="V19" s="24">
        <f>COUNTIFS('1_2_1_1_reporte_invest_tecnico'!A2:A11,integrantes_area!B11,'1_2_1_1_reporte_invest_tecnico'!E2:E11, "C")</f>
        <v>1</v>
      </c>
      <c r="W19" s="24">
        <f>SUMIFS('1_2_1_1_reporte_invest_tecnico'!D2:D20,'1_2_1_1_reporte_invest_tecnico'!A2:A20,integrantes_area!B11,'1_2_1_1_reporte_invest_tecnico'!E2:E20, "C")</f>
        <v>330</v>
      </c>
      <c r="X19" s="24">
        <f>COUNTIFS('1_2_1_1_reporte_invest_tecnico'!A2:A11,integrantes_area!B12,'1_2_1_1_reporte_invest_tecnico'!E2:E11, "I")</f>
        <v>1</v>
      </c>
      <c r="Y19" s="24">
        <f>SUMIFS('1_2_1_1_reporte_invest_tecnico'!C2:C20,'1_2_1_1_reporte_invest_tecnico'!A2:A20,integrantes_area!B12,'1_2_1_1_reporte_invest_tecnico'!E2:E20, "I")</f>
        <v>220</v>
      </c>
      <c r="Z19" s="24">
        <f>COUNTIFS('1_2_1_1_reporte_invest_tecnico'!A2:A11,integrantes_area!B12,'1_2_1_1_reporte_invest_tecnico'!E2:E11, "C")</f>
        <v>0</v>
      </c>
      <c r="AA19" s="24">
        <f>SUMIFS('1_2_1_1_reporte_invest_tecnico'!D2:D20,'1_2_1_1_reporte_invest_tecnico'!A2:A20,integrantes_area!B12,'1_2_1_1_reporte_invest_tecnico'!E2:E20, "C")</f>
        <v>0</v>
      </c>
      <c r="AB19" s="24">
        <f>COUNTIFS('1_2_1_1_reporte_invest_tecnico'!A2:A11,integrantes_area!B13,'1_2_1_1_reporte_invest_tecnico'!E2:E11, "I")</f>
        <v>1</v>
      </c>
      <c r="AC19" s="24">
        <f>SUMIFS('1_2_1_1_reporte_invest_tecnico'!C2:C20,'1_2_1_1_reporte_invest_tecnico'!A2:A20,integrantes_area!B13,'1_2_1_1_reporte_invest_tecnico'!E2:E20, "I")</f>
        <v>220</v>
      </c>
      <c r="AD19" s="24">
        <f>COUNTIFS('1_2_1_1_reporte_invest_tecnico'!A2:A11,integrantes_area!B13,'1_2_1_1_reporte_invest_tecnico'!E2:E11, "C")</f>
        <v>0</v>
      </c>
      <c r="AE19" s="24">
        <f>SUMIFS('1_2_1_1_reporte_invest_tecnico'!D2:D20,'1_2_1_1_reporte_invest_tecnico'!A2:A20,integrantes_area!B13,'1_2_1_1_reporte_invest_tecnico'!E2:E20, "C")</f>
        <v>0</v>
      </c>
      <c r="AF19" s="22">
        <f>COUNTIFS('1_2_1_1_reporte_invest_tecnico'!A2:A11,integrantes_area!B14,'1_2_1_1_reporte_invest_tecnico'!E2:E11, "I")</f>
        <v>0</v>
      </c>
      <c r="AG19" s="24">
        <f>SUMIFS('1_2_1_1_reporte_invest_tecnico'!C2:C20,'1_2_1_1_reporte_invest_tecnico'!A2:A20,integrantes_area!B14,'1_2_1_1_reporte_invest_tecnico'!E2:E20, "I")</f>
        <v>0</v>
      </c>
      <c r="AH19" s="24">
        <f>COUNTIFS('1_2_1_1_reporte_invest_tecnico'!A2:A11,integrantes_area!B14,'1_2_1_1_reporte_invest_tecnico'!E2:E11, "C")</f>
        <v>0</v>
      </c>
      <c r="AI19" s="24">
        <f>SUMIFS('1_2_1_1_reporte_invest_tecnico'!D2:D20,'1_2_1_1_reporte_invest_tecnico'!A2:A20,integrantes_area!B14,'1_2_1_1_reporte_invest_tecnico'!E2:E20, "C")</f>
        <v>0</v>
      </c>
      <c r="AJ19" s="22">
        <f>COUNTIFS('1_2_1_1_reporte_invest_tecnico'!A2:A11,integrantes_area!B15,'1_2_1_1_reporte_invest_tecnico'!E2:E11, "I")</f>
        <v>0</v>
      </c>
      <c r="AK19" s="24">
        <f>SUMIFS('1_2_1_1_reporte_invest_tecnico'!C2:C20,'1_2_1_1_reporte_invest_tecnico'!A2:A20,integrantes_area!B15,'1_2_1_1_reporte_invest_tecnico'!E2:E20, "I")</f>
        <v>0</v>
      </c>
      <c r="AL19" s="24">
        <f>COUNTIFS('1_2_1_1_reporte_invest_tecnico'!A2:A11,integrantes_area!B15,'1_2_1_1_reporte_invest_tecnico'!E2:E11, "C")</f>
        <v>0</v>
      </c>
      <c r="AM19" s="24">
        <f>SUMIFS('1_2_1_1_reporte_invest_tecnico'!D2:D20,'1_2_1_1_reporte_invest_tecnico'!A2:A20,integrantes_area!B15,'1_2_1_1_reporte_invest_tecnico'!E2:E20, "C")</f>
        <v>0</v>
      </c>
      <c r="AN19" s="24">
        <f>COUNTIFS('1_2_1_1_reporte_invest_tecnico'!A2:A11,integrantes_area!B16,'1_2_1_1_reporte_invest_tecnico'!E2:E11, "I")</f>
        <v>0</v>
      </c>
      <c r="AO19" s="24">
        <f>SUMIFS('1_2_1_1_reporte_invest_tecnico'!C2:C20,'1_2_1_1_reporte_invest_tecnico'!A2:A20,integrantes_area!B16,'1_2_1_1_reporte_invest_tecnico'!E2:E20, "I")</f>
        <v>0</v>
      </c>
      <c r="AP19" s="22">
        <f>COUNTIFS('1_2_1_1_reporte_invest_tecnico'!A2:A11,integrantes_area!B16,'1_2_1_1_reporte_invest_tecnico'!E2:E11, "C")</f>
        <v>0</v>
      </c>
      <c r="AQ19" s="24">
        <f>SUMIFS('1_2_1_1_reporte_invest_tecnico'!D2:D20,'1_2_1_1_reporte_invest_tecnico'!A2:A20,integrantes_area!B16,'1_2_1_1_reporte_invest_tecnico'!E2:E20, "C")</f>
        <v>0</v>
      </c>
      <c r="AR19" s="24">
        <f>COUNTIFS('1_2_1_1_reporte_invest_tecnico'!A2:A11,integrantes_area!B17,'1_2_1_1_reporte_invest_tecnico'!E2:E11, "I")</f>
        <v>0</v>
      </c>
      <c r="AS19" s="24">
        <f>SUMIFS('1_2_1_1_reporte_invest_tecnico'!C2:C20,'1_2_1_1_reporte_invest_tecnico'!A2:A20,integrantes_area!B17,'1_2_1_1_reporte_invest_tecnico'!E2:E20, "I")</f>
        <v>0</v>
      </c>
      <c r="AT19" s="24">
        <f>COUNTIFS('1_2_1_1_reporte_invest_tecnico'!A2:A11,integrantes_area!B17,'1_2_1_1_reporte_invest_tecnico'!E2:E11, "C")</f>
        <v>0</v>
      </c>
      <c r="AU19" s="24">
        <f>SUMIFS('1_2_1_1_reporte_invest_tecnico'!D2:D20,'1_2_1_1_reporte_invest_tecnico'!A2:A20,integrantes_area!B17,'1_2_1_1_reporte_invest_tecnico'!E2:E20, "C")</f>
        <v>0</v>
      </c>
      <c r="AV19" s="24">
        <f>COUNTIFS('1_2_1_1_reporte_invest_tecnico'!A2:A11,integrantes_area!B18,'1_2_1_1_reporte_invest_tecnico'!E2:E11, "I")</f>
        <v>0</v>
      </c>
      <c r="AW19" s="24">
        <f>SUMIFS('1_2_1_1_reporte_invest_tecnico'!C2:C20,'1_2_1_1_reporte_invest_tecnico'!A2:A20,integrantes_area!B18,'1_2_1_1_reporte_invest_tecnico'!E2:E20, "I")</f>
        <v>0</v>
      </c>
      <c r="AX19" s="24">
        <f>COUNTIFS('1_2_1_1_reporte_invest_tecnico'!A2:A11,integrantes_area!B18,'1_2_1_1_reporte_invest_tecnico'!E2:E11, "C")</f>
        <v>0</v>
      </c>
      <c r="AY19" s="24">
        <f>SUMIFS('1_2_1_1_reporte_invest_tecnico'!D2:D20,'1_2_1_1_reporte_invest_tecnico'!A2:A20,integrantes_area!B18,'1_2_1_1_reporte_invest_tecnico'!E2:E20, "C")</f>
        <v>0</v>
      </c>
      <c r="AZ19" s="24">
        <f>COUNTIFS('1_2_1_1_reporte_invest_tecnico'!A2:A11,integrantes_area!B19,'1_2_1_1_reporte_invest_tecnico'!E2:E11, "I")</f>
        <v>1</v>
      </c>
      <c r="BA19" s="24">
        <f>SUMIFS('1_2_1_1_reporte_invest_tecnico'!C2:C20,'1_2_1_1_reporte_invest_tecnico'!A2:A20,integrantes_area!B19,'1_2_1_1_reporte_invest_tecnico'!E2:E20, "I")</f>
        <v>220</v>
      </c>
      <c r="BB19" s="24">
        <f>COUNTIFS('1_2_1_1_reporte_invest_tecnico'!A2:A11,integrantes_area!B19,'1_2_1_1_reporte_invest_tecnico'!E2:E11, "C")</f>
        <v>0</v>
      </c>
      <c r="BC19" s="24">
        <f>SUMIFS('1_2_1_1_reporte_invest_tecnico'!D2:D20,'1_2_1_1_reporte_invest_tecnico'!A2:A20,integrantes_area!B19,'1_2_1_1_reporte_invest_tecnico'!E2:E20, "C")</f>
        <v>0</v>
      </c>
      <c r="BD19" s="24">
        <f>COUNTIFS('1_2_1_1_reporte_invest_tecnico'!A2:A11,integrantes_area!B20,'1_2_1_1_reporte_invest_tecnico'!E2:E11, "I")</f>
        <v>0</v>
      </c>
      <c r="BE19" s="24">
        <f>SUMIFS('1_2_1_1_reporte_invest_tecnico'!C2:C20,'1_2_1_1_reporte_invest_tecnico'!A2:A20,integrantes_area!B20,'1_2_1_1_reporte_invest_tecnico'!E2:E20, "I")</f>
        <v>0</v>
      </c>
      <c r="BF19" s="24">
        <f>COUNTIFS('1_2_1_1_reporte_invest_tecnico'!A2:A11,integrantes_area!B20,'1_2_1_1_reporte_invest_tecnico'!E2:E11, "C")</f>
        <v>0</v>
      </c>
      <c r="BG19" s="24">
        <f>SUMIFS('1_2_1_1_reporte_invest_tecnico'!D2:D20,'1_2_1_1_reporte_invest_tecnico'!A2:A20,integrantes_area!B20,'1_2_1_1_reporte_invest_tecnico'!E2:E20, "C")</f>
        <v>0</v>
      </c>
      <c r="BH19" s="24">
        <f>COUNTIFS('1_2_1_1_reporte_invest_tecnico'!A2:A11,integrantes_area!B21,'1_2_1_1_reporte_invest_tecnico'!E2:E11, "I")</f>
        <v>0</v>
      </c>
      <c r="BI19" s="24">
        <f>SUMIFS('1_2_1_1_reporte_invest_tecnico'!C2:C20,'1_2_1_1_reporte_invest_tecnico'!A2:A20,integrantes_area!B21,'1_2_1_1_reporte_invest_tecnico'!E2:E20, "I")</f>
        <v>0</v>
      </c>
      <c r="BJ19" s="24">
        <f>COUNTIFS('1_2_1_1_reporte_invest_tecnico'!A2:A11,integrantes_area!B21,'1_2_1_1_reporte_invest_tecnico'!E2:E11, "C")</f>
        <v>0</v>
      </c>
      <c r="BK19" s="24">
        <f>SUMIFS('1_2_1_1_reporte_invest_tecnico'!D2:D20,'1_2_1_1_reporte_invest_tecnico'!A2:A20,integrantes_area!B21,'1_2_1_1_reporte_invest_tecnico'!E2:E20, "C")</f>
        <v>0</v>
      </c>
      <c r="BL19" s="24">
        <f>COUNTIFS('1_2_1_1_reporte_invest_tecnico'!A2:A11,integrantes_area!B22,'1_2_1_1_reporte_invest_tecnico'!E2:E11, "I")</f>
        <v>0</v>
      </c>
      <c r="BM19" s="24">
        <f>SUMIFS('1_2_1_1_reporte_invest_tecnico'!C2:C20,'1_2_1_1_reporte_invest_tecnico'!A2:A20,integrantes_area!B22,'1_2_1_1_reporte_invest_tecnico'!E2:E20, "I")</f>
        <v>0</v>
      </c>
      <c r="BN19" s="24">
        <f>COUNTIFS('1_2_1_1_reporte_invest_tecnico'!A2:A11,integrantes_area!B22,'1_2_1_1_reporte_invest_tecnico'!E2:E11, "C")</f>
        <v>0</v>
      </c>
      <c r="BO19" s="24">
        <f>SUMIFS('1_2_1_1_reporte_invest_tecnico'!D2:D20,'1_2_1_1_reporte_invest_tecnico'!A2:A20,integrantes_area!B22,'1_2_1_1_reporte_invest_tecnico'!E2:E20, "C")</f>
        <v>0</v>
      </c>
      <c r="BP19" s="24">
        <f>COUNTIFS('1_2_1_1_reporte_invest_tecnico'!A2:A11,integrantes_area!B23,'1_2_1_1_reporte_invest_tecnico'!E2:E11, "I")</f>
        <v>0</v>
      </c>
      <c r="BQ19" s="24">
        <f>SUMIFS('1_2_1_1_reporte_invest_tecnico'!C2:C20,'1_2_1_1_reporte_invest_tecnico'!A2:A20,integrantes_area!B23,'1_2_1_1_reporte_invest_tecnico'!E2:E20, "I")</f>
        <v>0</v>
      </c>
      <c r="BR19" s="24">
        <f>COUNTIFS('1_2_1_1_reporte_invest_tecnico'!A2:A11,integrantes_area!B23,'1_2_1_1_reporte_invest_tecnico'!E2:E11, "C")</f>
        <v>0</v>
      </c>
      <c r="BS19" s="24">
        <f>SUMIFS('1_2_1_1_reporte_invest_tecnico'!D2:D20,'1_2_1_1_reporte_invest_tecnico'!A2:A20,integrantes_area!B23,'1_2_1_1_reporte_invest_tecnico'!E2:E20, "C")</f>
        <v>0</v>
      </c>
      <c r="BT19" s="38">
        <f>SUM('1_2_1_1_reporte_invest_tecnico'!H15)</f>
        <v>1870</v>
      </c>
    </row>
    <row r="20" spans="1:72" x14ac:dyDescent="0.25">
      <c r="B20" s="25" t="s">
        <v>167</v>
      </c>
      <c r="C20" s="38" t="s">
        <v>120</v>
      </c>
      <c r="D20" s="43">
        <f>COUNTIFS('1_2_1_2_memorias_congreso_exten'!A2:A18,integrantes_area!B7,'1_2_1_2_memorias_congreso_exten'!E2:E18, "I")</f>
        <v>0</v>
      </c>
      <c r="E20" s="24">
        <f>SUMIFS('1_2_1_2_memorias_congreso_exten'!C2:C20,'1_2_1_2_memorias_congreso_exten'!A2:A20,integrantes_area!B7,'1_2_1_2_memorias_congreso_exten'!E2:E20, "I")</f>
        <v>0</v>
      </c>
      <c r="F20" s="24">
        <f>COUNTIFS('1_2_1_2_memorias_congreso_exten'!A2:A18,integrantes_area!B7,'1_2_1_2_memorias_congreso_exten'!E2:E18, "C")</f>
        <v>0</v>
      </c>
      <c r="G20" s="24">
        <f>SUMIFS('1_2_1_2_memorias_congreso_exten'!D2:D20,'1_2_1_2_memorias_congreso_exten'!A2:A20,integrantes_area!B7,'1_2_1_2_memorias_congreso_exten'!E2:E20, "C")</f>
        <v>0</v>
      </c>
      <c r="H20" s="24">
        <f>COUNTIFS('1_2_1_2_memorias_congreso_exten'!A2:A18,integrantes_area!B8,'1_2_1_2_memorias_congreso_exten'!E2:E18, "I")</f>
        <v>0</v>
      </c>
      <c r="I20" s="24">
        <f>SUMIFS('1_2_1_2_memorias_congreso_exten'!C2:C20,'1_2_1_2_memorias_congreso_exten'!A2:A20,integrantes_area!B8,'1_2_1_2_memorias_congreso_exten'!E2:E20, "I")</f>
        <v>0</v>
      </c>
      <c r="J20" s="24">
        <f>COUNTIFS('1_2_1_2_memorias_congreso_exten'!A2:A18,integrantes_area!B8,'1_2_1_2_memorias_congreso_exten'!E2:E18, "C")</f>
        <v>0</v>
      </c>
      <c r="K20" s="24">
        <f>SUMIFS('1_2_1_2_memorias_congreso_exten'!D2:D20,'1_2_1_2_memorias_congreso_exten'!A2:A20,integrantes_area!B8,'1_2_1_2_memorias_congreso_exten'!E2:E20, "C")</f>
        <v>0</v>
      </c>
      <c r="L20" s="24">
        <f>COUNTIFS('1_2_1_2_memorias_congreso_exten'!A2:A18,integrantes_area!B9,'1_2_1_2_memorias_congreso_exten'!E2:E18, "I")</f>
        <v>0</v>
      </c>
      <c r="M20" s="24">
        <f>SUMIFS('1_2_1_2_memorias_congreso_exten'!C2:C20,'1_2_1_2_memorias_congreso_exten'!A2:A20,integrantes_area!B9,'1_2_1_2_memorias_congreso_exten'!E2:E20, "I")</f>
        <v>0</v>
      </c>
      <c r="N20" s="24">
        <f>COUNTIFS('1_2_1_2_memorias_congreso_exten'!A2:A18,integrantes_area!B9,'1_2_1_2_memorias_congreso_exten'!E2:E18, "C")</f>
        <v>0</v>
      </c>
      <c r="O20" s="24">
        <f>SUMIFS('1_2_1_2_memorias_congreso_exten'!D2:D20,'1_2_1_2_memorias_congreso_exten'!A2:A20,integrantes_area!B9,'1_2_1_2_memorias_congreso_exten'!E2:E20, "C")</f>
        <v>0</v>
      </c>
      <c r="P20" s="24">
        <f>COUNTIFS('1_2_1_2_memorias_congreso_exten'!A2:A18,integrantes_area!B10,'1_2_1_2_memorias_congreso_exten'!E2:E18, "I")</f>
        <v>0</v>
      </c>
      <c r="Q20" s="24">
        <f>SUMIFS('1_2_1_2_memorias_congreso_exten'!C2:C20,'1_2_1_2_memorias_congreso_exten'!A2:A20,integrantes_area!B10,'1_2_1_2_memorias_congreso_exten'!E2:E20, "I")</f>
        <v>0</v>
      </c>
      <c r="R20" s="24">
        <f>COUNTIFS('1_2_1_2_memorias_congreso_exten'!A2:A18,integrantes_area!B10,'1_2_1_2_memorias_congreso_exten'!E2:E18, "C")</f>
        <v>0</v>
      </c>
      <c r="S20" s="24">
        <f>SUMIFS('1_2_1_2_memorias_congreso_exten'!D2:D20,'1_2_1_2_memorias_congreso_exten'!A2:A20,integrantes_area!B10,'1_2_1_2_memorias_congreso_exten'!E2:E20, "C")</f>
        <v>0</v>
      </c>
      <c r="T20" s="24">
        <f>COUNTIFS('1_2_1_2_memorias_congreso_exten'!A2:A18,integrantes_area!B11,'1_2_1_2_memorias_congreso_exten'!E2:E18, "I")</f>
        <v>0</v>
      </c>
      <c r="U20" s="24">
        <f>SUMIFS('1_2_1_2_memorias_congreso_exten'!C2:C20,'1_2_1_2_memorias_congreso_exten'!A2:A20,integrantes_area!B11,'1_2_1_2_memorias_congreso_exten'!E2:E20, "I")</f>
        <v>0</v>
      </c>
      <c r="V20" s="24">
        <f>COUNTIFS('1_2_1_2_memorias_congreso_exten'!A2:A18,integrantes_area!B11,'1_2_1_2_memorias_congreso_exten'!E2:E18, "C")</f>
        <v>0</v>
      </c>
      <c r="W20" s="24">
        <f>SUMIFS('1_2_1_2_memorias_congreso_exten'!D2:D20,'1_2_1_2_memorias_congreso_exten'!A2:A20,integrantes_area!B11,'1_2_1_2_memorias_congreso_exten'!E2:E20, "C")</f>
        <v>0</v>
      </c>
      <c r="X20" s="24">
        <f>COUNTIFS('1_2_1_2_memorias_congreso_exten'!A2:A18,integrantes_area!B12,'1_2_1_2_memorias_congreso_exten'!E2:E18, "I")</f>
        <v>0</v>
      </c>
      <c r="Y20" s="24">
        <f>SUMIFS('1_2_1_2_memorias_congreso_exten'!C2:C20,'1_2_1_2_memorias_congreso_exten'!A2:A20,integrantes_area!B12,'1_2_1_2_memorias_congreso_exten'!E2:E20, "I")</f>
        <v>0</v>
      </c>
      <c r="Z20" s="24">
        <f>COUNTIFS('1_2_1_2_memorias_congreso_exten'!A2:A18,integrantes_area!B12,'1_2_1_2_memorias_congreso_exten'!E2:E18, "C")</f>
        <v>0</v>
      </c>
      <c r="AA20" s="24">
        <f>SUMIFS('1_2_1_2_memorias_congreso_exten'!D2:D20,'1_2_1_2_memorias_congreso_exten'!A2:A20,integrantes_area!B12,'1_2_1_2_memorias_congreso_exten'!E2:E20, "C")</f>
        <v>0</v>
      </c>
      <c r="AB20" s="24">
        <f>COUNTIFS('1_2_1_2_memorias_congreso_exten'!A2:A18,integrantes_area!B13,'1_2_1_2_memorias_congreso_exten'!E2:E18, "I")</f>
        <v>0</v>
      </c>
      <c r="AC20" s="24">
        <f>SUMIFS('1_2_1_2_memorias_congreso_exten'!C2:C20,'1_2_1_2_memorias_congreso_exten'!A2:A20,integrantes_area!B13,'1_2_1_2_memorias_congreso_exten'!E2:E20, "I")</f>
        <v>0</v>
      </c>
      <c r="AD20" s="24">
        <f>COUNTIFS('1_2_1_2_memorias_congreso_exten'!A2:A18,integrantes_area!B13,'1_2_1_2_memorias_congreso_exten'!E2:E18, "C")</f>
        <v>0</v>
      </c>
      <c r="AE20" s="24">
        <f>SUMIFS('1_2_1_2_memorias_congreso_exten'!D2:D20,'1_2_1_2_memorias_congreso_exten'!A2:A20,integrantes_area!B13,'1_2_1_2_memorias_congreso_exten'!E2:E20, "C")</f>
        <v>0</v>
      </c>
      <c r="AF20" s="24">
        <f>COUNTIFS('1_2_1_2_memorias_congreso_exten'!A2:A18,integrantes_area!B14,'1_2_1_2_memorias_congreso_exten'!E2:E18, "I")</f>
        <v>0</v>
      </c>
      <c r="AG20" s="24">
        <f>SUMIFS('1_2_1_2_memorias_congreso_exten'!C2:C20,'1_2_1_2_memorias_congreso_exten'!A2:A20,integrantes_area!B14,'1_2_1_2_memorias_congreso_exten'!E2:E20, "I")</f>
        <v>0</v>
      </c>
      <c r="AH20" s="24">
        <f>COUNTIFS('1_2_1_2_memorias_congreso_exten'!A2:A18,integrantes_area!B14,'1_2_1_2_memorias_congreso_exten'!E2:E18, "C")</f>
        <v>0</v>
      </c>
      <c r="AI20" s="24">
        <f>SUMIFS('1_2_1_2_memorias_congreso_exten'!D2:D20,'1_2_1_2_memorias_congreso_exten'!A2:A20,integrantes_area!B14,'1_2_1_2_memorias_congreso_exten'!E2:E20, "C")</f>
        <v>0</v>
      </c>
      <c r="AJ20" s="24">
        <f>COUNTIFS('1_2_1_2_memorias_congreso_exten'!A2:A18,integrantes_area!B15,'1_2_1_2_memorias_congreso_exten'!E2:E18, "I")</f>
        <v>0</v>
      </c>
      <c r="AK20" s="24">
        <f>SUMIFS('1_2_1_2_memorias_congreso_exten'!C2:C20,'1_2_1_2_memorias_congreso_exten'!A2:A20,integrantes_area!B15,'1_2_1_2_memorias_congreso_exten'!E2:E20, "I")</f>
        <v>0</v>
      </c>
      <c r="AL20" s="24">
        <f>COUNTIFS('1_2_1_2_memorias_congreso_exten'!A2:A18,integrantes_area!B15,'1_2_1_2_memorias_congreso_exten'!E2:E18, "C")</f>
        <v>0</v>
      </c>
      <c r="AM20" s="24">
        <f>SUMIFS('1_2_1_2_memorias_congreso_exten'!D2:D20,'1_2_1_2_memorias_congreso_exten'!A2:A20,integrantes_area!B15,'1_2_1_2_memorias_congreso_exten'!E2:E20, "C")</f>
        <v>0</v>
      </c>
      <c r="AN20" s="24">
        <f>COUNTIFS('1_2_1_2_memorias_congreso_exten'!A2:A18,integrantes_area!B16,'1_2_1_2_memorias_congreso_exten'!E2:E18, "I")</f>
        <v>0</v>
      </c>
      <c r="AO20" s="24">
        <f>SUMIFS('1_2_1_2_memorias_congreso_exten'!C2:C20,'1_2_1_2_memorias_congreso_exten'!A2:A20,integrantes_area!B16,'1_2_1_2_memorias_congreso_exten'!E2:E20, "I")</f>
        <v>0</v>
      </c>
      <c r="AP20" s="24">
        <f>COUNTIFS('1_2_1_2_memorias_congreso_exten'!A2:A18,integrantes_area!B16,'1_2_1_2_memorias_congreso_exten'!E2:E18, "C")</f>
        <v>0</v>
      </c>
      <c r="AQ20" s="24">
        <f>SUMIFS('1_2_1_2_memorias_congreso_exten'!D2:D20,'1_2_1_2_memorias_congreso_exten'!A2:A20,integrantes_area!B16,'1_2_1_2_memorias_congreso_exten'!E2:E20, "C")</f>
        <v>0</v>
      </c>
      <c r="AR20" s="24">
        <f>COUNTIFS('1_2_1_2_memorias_congreso_exten'!A2:A18,integrantes_area!B17,'1_2_1_2_memorias_congreso_exten'!E2:E18, "I")</f>
        <v>0</v>
      </c>
      <c r="AS20" s="24">
        <f>SUMIFS('1_2_1_2_memorias_congreso_exten'!C2:C20,'1_2_1_2_memorias_congreso_exten'!A2:A20,integrantes_area!B17,'1_2_1_2_memorias_congreso_exten'!E2:E20, "I")</f>
        <v>0</v>
      </c>
      <c r="AT20" s="24">
        <f>COUNTIFS('1_2_1_2_memorias_congreso_exten'!A2:A18,integrantes_area!B17,'1_2_1_2_memorias_congreso_exten'!E2:E18, "C")</f>
        <v>0</v>
      </c>
      <c r="AU20" s="24">
        <f>SUMIFS('1_2_1_2_memorias_congreso_exten'!D2:D20,'1_2_1_2_memorias_congreso_exten'!A2:A20,integrantes_area!B17,'1_2_1_2_memorias_congreso_exten'!E2:E20, "C")</f>
        <v>0</v>
      </c>
      <c r="AV20" s="24">
        <f>COUNTIFS('1_2_1_2_memorias_congreso_exten'!A2:A18,integrantes_area!B18,'1_2_1_2_memorias_congreso_exten'!E2:E18, "I")</f>
        <v>0</v>
      </c>
      <c r="AW20" s="24">
        <f>SUMIFS('1_2_1_2_memorias_congreso_exten'!C2:C20,'1_2_1_2_memorias_congreso_exten'!A2:A20,integrantes_area!B18,'1_2_1_2_memorias_congreso_exten'!E2:E20, "I")</f>
        <v>0</v>
      </c>
      <c r="AX20" s="24">
        <f>COUNTIFS('1_2_1_2_memorias_congreso_exten'!A2:A18,integrantes_area!B18,'1_2_1_2_memorias_congreso_exten'!E2:E18, "C")</f>
        <v>0</v>
      </c>
      <c r="AY20" s="24">
        <f>SUMIFS('1_2_1_2_memorias_congreso_exten'!D2:D20,'1_2_1_2_memorias_congreso_exten'!A2:A20,integrantes_area!B18,'1_2_1_2_memorias_congreso_exten'!E2:E20, "C")</f>
        <v>0</v>
      </c>
      <c r="AZ20" s="24">
        <f>COUNTIFS('1_2_1_2_memorias_congreso_exten'!A2:A18,integrantes_area!B19,'1_2_1_2_memorias_congreso_exten'!E2:E18, "I")</f>
        <v>0</v>
      </c>
      <c r="BA20" s="24">
        <f>SUMIFS('1_2_1_2_memorias_congreso_exten'!C2:C20,'1_2_1_2_memorias_congreso_exten'!A2:A20,integrantes_area!B19,'1_2_1_2_memorias_congreso_exten'!E2:E20, "I")</f>
        <v>0</v>
      </c>
      <c r="BB20" s="24">
        <f>COUNTIFS('1_2_1_2_memorias_congreso_exten'!A2:A18,integrantes_area!B19,'1_2_1_2_memorias_congreso_exten'!E2:E18, "C")</f>
        <v>0</v>
      </c>
      <c r="BC20" s="24">
        <f>SUMIFS('1_2_1_2_memorias_congreso_exten'!D2:D20,'1_2_1_2_memorias_congreso_exten'!A2:A20,integrantes_area!B19,'1_2_1_2_memorias_congreso_exten'!E2:E20, "C")</f>
        <v>0</v>
      </c>
      <c r="BD20" s="24">
        <f>COUNTIFS('1_2_1_2_memorias_congreso_exten'!A2:A18,integrantes_area!B20,'1_2_1_2_memorias_congreso_exten'!E2:E18, "I")</f>
        <v>0</v>
      </c>
      <c r="BE20" s="24">
        <f>SUMIFS('1_2_1_2_memorias_congreso_exten'!C2:C20,'1_2_1_2_memorias_congreso_exten'!A2:A20,integrantes_area!B20,'1_2_1_2_memorias_congreso_exten'!E2:E20, "I")</f>
        <v>0</v>
      </c>
      <c r="BF20" s="24">
        <f>COUNTIFS('1_2_1_2_memorias_congreso_exten'!A2:A18,integrantes_area!B20,'1_2_1_2_memorias_congreso_exten'!E2:E18, "C")</f>
        <v>0</v>
      </c>
      <c r="BG20" s="24">
        <f>SUMIFS('1_2_1_2_memorias_congreso_exten'!D2:D20,'1_2_1_2_memorias_congreso_exten'!A2:A20,integrantes_area!B20,'1_2_1_2_memorias_congreso_exten'!E2:E20, "C")</f>
        <v>0</v>
      </c>
      <c r="BH20" s="24">
        <f>COUNTIFS('1_2_1_2_memorias_congreso_exten'!A2:A18,integrantes_area!B21,'1_2_1_2_memorias_congreso_exten'!E2:E18, "I")</f>
        <v>0</v>
      </c>
      <c r="BI20" s="24">
        <f>SUMIFS('1_2_1_2_memorias_congreso_exten'!C2:C20,'1_2_1_2_memorias_congreso_exten'!A2:A20,integrantes_area!B21,'1_2_1_2_memorias_congreso_exten'!E2:E20, "I")</f>
        <v>0</v>
      </c>
      <c r="BJ20" s="24">
        <f>COUNTIFS('1_2_1_2_memorias_congreso_exten'!A2:A18,integrantes_area!B21,'1_2_1_2_memorias_congreso_exten'!E2:E18, "C")</f>
        <v>0</v>
      </c>
      <c r="BK20" s="24">
        <f>SUMIFS('1_2_1_2_memorias_congreso_exten'!D2:D20,'1_2_1_2_memorias_congreso_exten'!A2:A20,integrantes_area!B21,'1_2_1_2_memorias_congreso_exten'!E2:E20, "C")</f>
        <v>0</v>
      </c>
      <c r="BL20" s="24">
        <f>COUNTIFS('1_2_1_2_memorias_congreso_exten'!A2:A18,integrantes_area!B22,'1_2_1_2_memorias_congreso_exten'!E2:E18, "I")</f>
        <v>0</v>
      </c>
      <c r="BM20" s="24">
        <f>SUMIFS('1_2_1_2_memorias_congreso_exten'!C2:C20,'1_2_1_2_memorias_congreso_exten'!A2:A20,integrantes_area!B22,'1_2_1_2_memorias_congreso_exten'!E2:E20, "I")</f>
        <v>0</v>
      </c>
      <c r="BN20" s="24">
        <f>COUNTIFS('1_2_1_2_memorias_congreso_exten'!A2:A18,integrantes_area!B22,'1_2_1_2_memorias_congreso_exten'!E2:E18, "C")</f>
        <v>0</v>
      </c>
      <c r="BO20" s="24">
        <f>SUMIFS('1_2_1_2_memorias_congreso_exten'!D2:D20,'1_2_1_2_memorias_congreso_exten'!A2:A20,integrantes_area!B22,'1_2_1_2_memorias_congreso_exten'!E2:E20, "C")</f>
        <v>0</v>
      </c>
      <c r="BP20" s="24">
        <f>COUNTIFS('1_2_1_2_memorias_congreso_exten'!A2:A18,integrantes_area!B23,'1_2_1_2_memorias_congreso_exten'!E2:E18, "I")</f>
        <v>0</v>
      </c>
      <c r="BQ20" s="24">
        <f>SUMIFS('1_2_1_2_memorias_congreso_exten'!C2:C20,'1_2_1_2_memorias_congreso_exten'!A2:A20,integrantes_area!B23,'1_2_1_2_memorias_congreso_exten'!E2:E20, "I")</f>
        <v>0</v>
      </c>
      <c r="BR20" s="24">
        <f>COUNTIFS('1_2_1_2_memorias_congreso_exten'!A2:A18,integrantes_area!B23,'1_2_1_2_memorias_congreso_exten'!E2:E18, "C")</f>
        <v>0</v>
      </c>
      <c r="BS20" s="24">
        <f>SUMIFS('1_2_1_2_memorias_congreso_exten'!D2:D20,'1_2_1_2_memorias_congreso_exten'!A2:A20,integrantes_area!B23,'1_2_1_2_memorias_congreso_exten'!E2:E20, "C")</f>
        <v>0</v>
      </c>
      <c r="BT20" s="22">
        <f>SUM('1_2_1_2_memorias_congreso_exten'!H22)</f>
        <v>0</v>
      </c>
    </row>
    <row r="21" spans="1:72" x14ac:dyDescent="0.25">
      <c r="A21" s="80"/>
      <c r="B21" s="25" t="s">
        <v>168</v>
      </c>
      <c r="C21" s="38" t="s">
        <v>121</v>
      </c>
      <c r="D21" s="22">
        <f>COUNTIFS('1_2_1_3_art_especializado_inves'!A2:A23,integrantes_area!B7,'1_2_1_3_art_especializado_inves'!E2:E23, "I")</f>
        <v>1</v>
      </c>
      <c r="E21" s="24">
        <f>SUMIFS('1_2_1_3_art_especializado_inves'!C2:C23,'1_2_1_3_art_especializado_inves'!A2:A23,integrantes_area!B7,'1_2_1_3_art_especializado_inves'!E2:E23, "I")</f>
        <v>2090</v>
      </c>
      <c r="F21" s="24">
        <f>COUNTIFS('1_2_1_3_art_especializado_inves'!A2:A23,integrantes_area!B7,'1_2_1_3_art_especializado_inves'!E2:E23, "C")</f>
        <v>0</v>
      </c>
      <c r="G21" s="24">
        <f>SUMIFS('1_2_1_3_art_especializado_inves'!D2:D23,'1_2_1_3_art_especializado_inves'!A2:A23,integrantes_area!B7,'1_2_1_3_art_especializado_inves'!E2:E23, "C")</f>
        <v>0</v>
      </c>
      <c r="H21" s="22">
        <f>COUNTIFS('1_2_1_3_art_especializado_inves'!A2:A23,integrantes_area!B8,'1_2_1_3_art_especializado_inves'!E2:E23, "I")</f>
        <v>1</v>
      </c>
      <c r="I21" s="24">
        <f>SUMIFS('1_2_1_3_art_especializado_inves'!C2:C23,'1_2_1_3_art_especializado_inves'!A2:A23,integrantes_area!B8,'1_2_1_3_art_especializado_inves'!E2:E23, "I")</f>
        <v>2090</v>
      </c>
      <c r="J21" s="22">
        <f>COUNTIFS('1_2_1_3_art_especializado_inves'!A2:A23,integrantes_area!B8,'1_2_1_3_art_especializado_inves'!E2:E23, "C")</f>
        <v>0</v>
      </c>
      <c r="K21" s="24">
        <f>SUMIFS('1_2_1_3_art_especializado_inves'!D2:D23,'1_2_1_3_art_especializado_inves'!A2:A23,integrantes_area!B8,'1_2_1_3_art_especializado_inves'!E2:E23, "C")</f>
        <v>0</v>
      </c>
      <c r="L21" s="24">
        <f>COUNTIFS('1_2_1_3_art_especializado_inves'!A2:A23,integrantes_area!B9,'1_2_1_3_art_especializado_inves'!E2:E23, "I")</f>
        <v>6</v>
      </c>
      <c r="M21" s="24">
        <f>SUMIFS('1_2_1_3_art_especializado_inves'!C2:C23,'1_2_1_3_art_especializado_inves'!A2:A23,integrantes_area!B9,'1_2_1_3_art_especializado_inves'!E2:E23, "I")</f>
        <v>12540</v>
      </c>
      <c r="N21" s="24">
        <f>COUNTIFS('1_2_1_3_art_especializado_inves'!A2:A23,integrantes_area!B9,'1_2_1_3_art_especializado_inves'!E2:E23, "C")</f>
        <v>0</v>
      </c>
      <c r="O21" s="24">
        <f>SUMIFS('1_2_1_3_art_especializado_inves'!D2:D23,'1_2_1_3_art_especializado_inves'!A2:A23,integrantes_area!B9,'1_2_1_3_art_especializado_inves'!E2:E23, "C")</f>
        <v>0</v>
      </c>
      <c r="P21" s="22">
        <f>COUNTIFS('1_2_1_3_art_especializado_inves'!A2:A23,integrantes_area!B10,'1_2_1_3_art_especializado_inves'!E2:E23, "I")</f>
        <v>0</v>
      </c>
      <c r="Q21" s="24">
        <f>SUMIFS('1_2_1_3_art_especializado_inves'!C2:C23,'1_2_1_3_art_especializado_inves'!A2:A23,integrantes_area!B10,'1_2_1_3_art_especializado_inves'!E2:E23, "I")</f>
        <v>0</v>
      </c>
      <c r="R21" s="24">
        <f>COUNTIFS('1_2_1_3_art_especializado_inves'!A2:A23,integrantes_area!B10,'1_2_1_3_art_especializado_inves'!E2:E23, "C")</f>
        <v>0</v>
      </c>
      <c r="S21" s="24">
        <f>SUMIFS('1_2_1_3_art_especializado_inves'!D2:D23,'1_2_1_3_art_especializado_inves'!A2:A23,integrantes_area!B10,'1_2_1_3_art_especializado_inves'!E2:E23, "C")</f>
        <v>0</v>
      </c>
      <c r="T21" s="22">
        <f>COUNTIFS('1_2_1_3_art_especializado_inves'!A2:A23,integrantes_area!B11,'1_2_1_3_art_especializado_inves'!E2:E23, "I")</f>
        <v>2</v>
      </c>
      <c r="U21" s="24">
        <f>SUMIFS('1_2_1_3_art_especializado_inves'!C2:C23,'1_2_1_3_art_especializado_inves'!A2:A23,integrantes_area!B11,'1_2_1_3_art_especializado_inves'!E2:E23, "I")</f>
        <v>4180</v>
      </c>
      <c r="V21" s="24">
        <f>COUNTIFS('1_2_1_3_art_especializado_inves'!A2:A23,integrantes_area!B11,'1_2_1_3_art_especializado_inves'!E2:E23, "C")</f>
        <v>1</v>
      </c>
      <c r="W21" s="24">
        <f>SUMIFS('1_2_1_3_art_especializado_inves'!D2:D23,'1_2_1_3_art_especializado_inves'!A2:A23,integrantes_area!B11,'1_2_1_3_art_especializado_inves'!E2:E23, "C")</f>
        <v>3300</v>
      </c>
      <c r="X21" s="24">
        <f>COUNTIFS('1_2_1_3_art_especializado_inves'!A2:A23,integrantes_area!B12,'1_2_1_3_art_especializado_inves'!E2:E23, "I")</f>
        <v>0</v>
      </c>
      <c r="Y21" s="24">
        <f>SUMIFS('1_2_1_3_art_especializado_inves'!C2:C23,'1_2_1_3_art_especializado_inves'!A2:A23,integrantes_area!B12,'1_2_1_3_art_especializado_inves'!E2:E23, "I")</f>
        <v>0</v>
      </c>
      <c r="Z21" s="24">
        <f>COUNTIFS('1_2_1_3_art_especializado_inves'!A2:A23,integrantes_area!B12,'1_2_1_3_art_especializado_inves'!E2:E23, "C")</f>
        <v>0</v>
      </c>
      <c r="AA21" s="24">
        <f>SUMIFS('1_2_1_3_art_especializado_inves'!D2:D23,'1_2_1_3_art_especializado_inves'!A2:A23,integrantes_area!B12,'1_2_1_3_art_especializado_inves'!E2:E23, "C")</f>
        <v>0</v>
      </c>
      <c r="AB21" s="24">
        <f>COUNTIFS('1_2_1_3_art_especializado_inves'!A2:A23,integrantes_area!B13,'1_2_1_3_art_especializado_inves'!E2:E23, "I")</f>
        <v>0</v>
      </c>
      <c r="AC21" s="24">
        <f>SUMIFS('1_2_1_3_art_especializado_inves'!C2:C23,'1_2_1_3_art_especializado_inves'!A2:A23,integrantes_area!B13,'1_2_1_3_art_especializado_inves'!E2:E23, "I")</f>
        <v>0</v>
      </c>
      <c r="AD21" s="24">
        <f>COUNTIFS('1_2_1_3_art_especializado_inves'!A2:A23,integrantes_area!B13,'1_2_1_3_art_especializado_inves'!E2:E23, "C")</f>
        <v>0</v>
      </c>
      <c r="AE21" s="24">
        <f>SUMIFS('1_2_1_3_art_especializado_inves'!D2:D23,'1_2_1_3_art_especializado_inves'!A2:A23,integrantes_area!B13,'1_2_1_3_art_especializado_inves'!E2:E23, "C")</f>
        <v>0</v>
      </c>
      <c r="AF21" s="22">
        <f>COUNTIFS('1_2_1_3_art_especializado_inves'!A2:A23,integrantes_area!B14,'1_2_1_3_art_especializado_inves'!E2:E23, "I")</f>
        <v>0</v>
      </c>
      <c r="AG21" s="24">
        <f>SUMIFS('1_2_1_3_art_especializado_inves'!C2:C23,'1_2_1_3_art_especializado_inves'!A2:A23,integrantes_area!B14,'1_2_1_3_art_especializado_inves'!E2:E23, "I")</f>
        <v>0</v>
      </c>
      <c r="AH21" s="24">
        <f>COUNTIFS('1_2_1_3_art_especializado_inves'!A2:A23,integrantes_area!B14,'1_2_1_3_art_especializado_inves'!E2:E23, "C")</f>
        <v>0</v>
      </c>
      <c r="AI21" s="24">
        <f>SUMIFS('1_2_1_3_art_especializado_inves'!D2:D23,'1_2_1_3_art_especializado_inves'!A2:A23,integrantes_area!B14,'1_2_1_3_art_especializado_inves'!E2:E23, "C")</f>
        <v>0</v>
      </c>
      <c r="AJ21" s="22">
        <f>COUNTIFS('1_2_1_3_art_especializado_inves'!A2:A23,integrantes_area!B15,'1_2_1_3_art_especializado_inves'!E2:E23, "I")</f>
        <v>0</v>
      </c>
      <c r="AK21" s="24">
        <f>SUMIFS('1_2_1_3_art_especializado_inves'!C2:C23,'1_2_1_3_art_especializado_inves'!A2:A23,integrantes_area!B15,'1_2_1_3_art_especializado_inves'!E2:E23, "I")</f>
        <v>0</v>
      </c>
      <c r="AL21" s="24">
        <f>COUNTIFS('1_2_1_3_art_especializado_inves'!A2:A23,integrantes_area!B15,'1_2_1_3_art_especializado_inves'!E2:E23, "C")</f>
        <v>0</v>
      </c>
      <c r="AM21" s="24">
        <f>SUMIFS('1_2_1_3_art_especializado_inves'!D2:D23,'1_2_1_3_art_especializado_inves'!A2:A23,integrantes_area!B15,'1_2_1_3_art_especializado_inves'!E2:E23, "C")</f>
        <v>0</v>
      </c>
      <c r="AN21" s="22">
        <f>COUNTIFS('1_2_1_3_art_especializado_inves'!A2:A23,integrantes_area!B16,'1_2_1_3_art_especializado_inves'!E2:E23, "I")</f>
        <v>0</v>
      </c>
      <c r="AO21" s="24">
        <f>SUMIFS('1_2_1_3_art_especializado_inves'!C2:C23,'1_2_1_3_art_especializado_inves'!A2:A23,integrantes_area!B16,'1_2_1_3_art_especializado_inves'!E2:E23, "I")</f>
        <v>0</v>
      </c>
      <c r="AP21" s="24">
        <f>COUNTIFS('1_2_1_3_art_especializado_inves'!A2:A23,integrantes_area!B16,'1_2_1_3_art_especializado_inves'!E2:E23, "C")</f>
        <v>0</v>
      </c>
      <c r="AQ21" s="24">
        <f>SUMIFS('1_2_1_3_art_especializado_inves'!D2:D23,'1_2_1_3_art_especializado_inves'!A2:A23,integrantes_area!B16,'1_2_1_3_art_especializado_inves'!E2:E23, "C")</f>
        <v>0</v>
      </c>
      <c r="AR21" s="24">
        <f>COUNTIFS('1_2_1_3_art_especializado_inves'!A2:A23,integrantes_area!B17,'1_2_1_3_art_especializado_inves'!E2:E23, "I")</f>
        <v>0</v>
      </c>
      <c r="AS21" s="24">
        <f>SUMIFS('1_2_1_3_art_especializado_inves'!C2:C23,'1_2_1_3_art_especializado_inves'!A2:A23,integrantes_area!B17,'1_2_1_3_art_especializado_inves'!E2:E23, "I")</f>
        <v>0</v>
      </c>
      <c r="AT21" s="24">
        <f>COUNTIFS('1_2_1_3_art_especializado_inves'!A2:A23,integrantes_area!B17,'1_2_1_3_art_especializado_inves'!E2:E23, "C")</f>
        <v>1</v>
      </c>
      <c r="AU21" s="24">
        <f>SUMIFS('1_2_1_3_art_especializado_inves'!D2:D23,'1_2_1_3_art_especializado_inves'!A2:A23,integrantes_area!B17,'1_2_1_3_art_especializado_inves'!E2:E23, "C")</f>
        <v>3300</v>
      </c>
      <c r="AV21" s="24">
        <f>COUNTIFS('1_2_1_3_art_especializado_inves'!A2:A23,integrantes_area!B18,'1_2_1_3_art_especializado_inves'!E2:E23, "I")</f>
        <v>0</v>
      </c>
      <c r="AW21" s="24">
        <f>SUMIFS('1_2_1_3_art_especializado_inves'!C2:C23,'1_2_1_3_art_especializado_inves'!A2:A23,integrantes_area!B18,'1_2_1_3_art_especializado_inves'!E2:E23, "I")</f>
        <v>0</v>
      </c>
      <c r="AX21" s="24">
        <f>COUNTIFS('1_2_1_3_art_especializado_inves'!A2:A23,integrantes_area!B18,'1_2_1_3_art_especializado_inves'!E2:E23, "C")</f>
        <v>0</v>
      </c>
      <c r="AY21" s="24">
        <f>SUMIFS('1_2_1_3_art_especializado_inves'!D2:D23,'1_2_1_3_art_especializado_inves'!A2:A23,integrantes_area!B18,'1_2_1_3_art_especializado_inves'!E2:E23, "C")</f>
        <v>0</v>
      </c>
      <c r="AZ21" s="24">
        <f>COUNTIFS('1_2_1_3_art_especializado_inves'!A2:A23,integrantes_area!B19,'1_2_1_3_art_especializado_inves'!E2:E23, "I")</f>
        <v>0</v>
      </c>
      <c r="BA21" s="24">
        <f>SUMIFS('1_2_1_3_art_especializado_inves'!C2:C23,'1_2_1_3_art_especializado_inves'!A2:A23,integrantes_area!B19,'1_2_1_3_art_especializado_inves'!E2:E23, "I")</f>
        <v>0</v>
      </c>
      <c r="BB21" s="24">
        <f>COUNTIFS('1_2_1_3_art_especializado_inves'!A2:A23,integrantes_area!B19,'1_2_1_3_art_especializado_inves'!E2:E23, "C")</f>
        <v>0</v>
      </c>
      <c r="BC21" s="24">
        <f>SUMIFS('1_2_1_3_art_especializado_inves'!D2:D23,'1_2_1_3_art_especializado_inves'!A2:A23,integrantes_area!B19,'1_2_1_3_art_especializado_inves'!E2:E23, "C")</f>
        <v>0</v>
      </c>
      <c r="BD21" s="24">
        <f>COUNTIFS('1_2_1_3_art_especializado_inves'!A2:A23,integrantes_area!B20,'1_2_1_3_art_especializado_inves'!E2:E23, "I")</f>
        <v>0</v>
      </c>
      <c r="BE21" s="24">
        <f>SUMIFS('1_2_1_3_art_especializado_inves'!C2:C23,'1_2_1_3_art_especializado_inves'!A2:A23,integrantes_area!B20,'1_2_1_3_art_especializado_inves'!E2:E23, "I")</f>
        <v>0</v>
      </c>
      <c r="BF21" s="24">
        <f>COUNTIFS('1_2_1_3_art_especializado_inves'!A2:A23,integrantes_area!B20,'1_2_1_3_art_especializado_inves'!E2:E23, "C")</f>
        <v>0</v>
      </c>
      <c r="BG21" s="24">
        <f>SUMIFS('1_2_1_3_art_especializado_inves'!D2:D23,'1_2_1_3_art_especializado_inves'!A2:A23,integrantes_area!B20,'1_2_1_3_art_especializado_inves'!E2:E23, "C")</f>
        <v>0</v>
      </c>
      <c r="BH21" s="24">
        <f>COUNTIFS('1_2_1_3_art_especializado_inves'!A2:A23,integrantes_area!B21,'1_2_1_3_art_especializado_inves'!E2:E23, "I")</f>
        <v>4</v>
      </c>
      <c r="BI21" s="24">
        <f>SUMIFS('1_2_1_3_art_especializado_inves'!C2:C23,'1_2_1_3_art_especializado_inves'!A2:A23,integrantes_area!B21,'1_2_1_3_art_especializado_inves'!E2:E23, "I")</f>
        <v>8360</v>
      </c>
      <c r="BJ21" s="24">
        <f>COUNTIFS('1_2_1_3_art_especializado_inves'!A2:A23,integrantes_area!B21,'1_2_1_3_art_especializado_inves'!E2:E23, "C")</f>
        <v>0</v>
      </c>
      <c r="BK21" s="24">
        <f>SUMIFS('1_2_1_3_art_especializado_inves'!D2:D23,'1_2_1_3_art_especializado_inves'!A2:A23,integrantes_area!B21,'1_2_1_3_art_especializado_inves'!E2:E23, "C")</f>
        <v>0</v>
      </c>
      <c r="BL21" s="24">
        <f>COUNTIFS('1_2_1_3_art_especializado_inves'!A2:A23,integrantes_area!B22,'1_2_1_3_art_especializado_inves'!E2:E23, "I")</f>
        <v>0</v>
      </c>
      <c r="BM21" s="24">
        <f>SUMIFS('1_2_1_3_art_especializado_inves'!C2:C23,'1_2_1_3_art_especializado_inves'!A2:A23,integrantes_area!B22,'1_2_1_3_art_especializado_inves'!E2:E23, "I")</f>
        <v>0</v>
      </c>
      <c r="BN21" s="24">
        <f>COUNTIFS('1_2_1_3_art_especializado_inves'!A2:A23,integrantes_area!B22,'1_2_1_3_art_especializado_inves'!E2:E23, "C")</f>
        <v>0</v>
      </c>
      <c r="BO21" s="24">
        <f>SUMIFS('1_2_1_3_art_especializado_inves'!D2:D23,'1_2_1_3_art_especializado_inves'!A2:A23,integrantes_area!B22,'1_2_1_3_art_especializado_inves'!E2:E23, "C")</f>
        <v>0</v>
      </c>
      <c r="BP21" s="24">
        <f>COUNTIFS('1_2_1_3_art_especializado_inves'!A2:A23,integrantes_area!B23,'1_2_1_3_art_especializado_inves'!E2:E23, "I")</f>
        <v>0</v>
      </c>
      <c r="BQ21" s="24">
        <f>SUMIFS('1_2_1_3_art_especializado_inves'!C2:C23,'1_2_1_3_art_especializado_inves'!A2:A23,integrantes_area!B23,'1_2_1_3_art_especializado_inves'!E2:E23, "I")</f>
        <v>0</v>
      </c>
      <c r="BR21" s="24">
        <f>COUNTIFS('1_2_1_3_art_especializado_inves'!A2:A23,integrantes_area!B23,'1_2_1_3_art_especializado_inves'!E2:E23, "C")</f>
        <v>0</v>
      </c>
      <c r="BS21" s="24">
        <f>SUMIFS('1_2_1_3_art_especializado_inves'!D2:D23,'1_2_1_3_art_especializado_inves'!A2:A23,integrantes_area!B23,'1_2_1_3_art_especializado_inves'!E2:E23, "C")</f>
        <v>0</v>
      </c>
      <c r="BT21" s="38">
        <f>SUM('1_2_1_3_art_especializado_inves'!H27)</f>
        <v>35860</v>
      </c>
    </row>
    <row r="22" spans="1:72" x14ac:dyDescent="0.25">
      <c r="B22" s="25" t="s">
        <v>169</v>
      </c>
      <c r="C22" s="38" t="s">
        <v>122</v>
      </c>
      <c r="D22" s="43">
        <f>COUNTIFS('1_2_1_4_libro_cientifico'!A2:A18,integrantes_area!B7,'1_2_1_4_libro_cientifico'!E2:E18, "I")</f>
        <v>0</v>
      </c>
      <c r="E22" s="24">
        <f>SUMIFS('1_2_1_4_libro_cientifico'!C2:C20,'1_2_1_4_libro_cientifico'!A2:A20,integrantes_area!B7,'1_2_1_4_libro_cientifico'!E2:E20, "I")</f>
        <v>0</v>
      </c>
      <c r="F22" s="24">
        <f>COUNTIFS('1_2_1_4_libro_cientifico'!A2:A18,integrantes_area!B7,'1_2_1_4_libro_cientifico'!E2:E18, "C")</f>
        <v>0</v>
      </c>
      <c r="G22" s="24">
        <f>SUMIFS('1_2_1_4_libro_cientifico'!D2:D20,'1_2_1_4_libro_cientifico'!A2:A20,integrantes_area!B7,'1_2_1_4_libro_cientifico'!E2:E20, "C")</f>
        <v>0</v>
      </c>
      <c r="H22" s="43">
        <f>COUNTIFS('1_2_1_4_libro_cientifico'!A2:A18,integrantes_area!B8,'1_2_1_4_libro_cientifico'!E2:E18, "I")</f>
        <v>0</v>
      </c>
      <c r="I22" s="24">
        <f>SUMIFS('1_2_1_4_libro_cientifico'!C2:C20,'1_2_1_4_libro_cientifico'!A2:A20,integrantes_area!B8,'1_2_1_4_libro_cientifico'!E2:E20, "I")</f>
        <v>0</v>
      </c>
      <c r="J22" s="24">
        <f>COUNTIFS('1_2_1_4_libro_cientifico'!A2:A18,integrantes_area!B8,'1_2_1_4_libro_cientifico'!E2:E18, "C")</f>
        <v>0</v>
      </c>
      <c r="K22" s="24">
        <f>SUMIFS('1_2_1_4_libro_cientifico'!D2:D20,'1_2_1_4_libro_cientifico'!A2:A20,integrantes_area!B8,'1_2_1_4_libro_cientifico'!E2:E20, "C")</f>
        <v>0</v>
      </c>
      <c r="L22" s="24">
        <f>COUNTIFS('1_2_1_4_libro_cientifico'!A2:A18,integrantes_area!B9,'1_2_1_4_libro_cientifico'!E2:E18, "I")</f>
        <v>0</v>
      </c>
      <c r="M22" s="24">
        <f>SUMIFS('1_2_1_4_libro_cientifico'!C2:C20,'1_2_1_4_libro_cientifico'!A2:A20,integrantes_area!B9,'1_2_1_4_libro_cientifico'!E2:E20, "I")</f>
        <v>0</v>
      </c>
      <c r="N22" s="24">
        <f>COUNTIFS('1_2_1_4_libro_cientifico'!A2:A18,integrantes_area!B9,'1_2_1_4_libro_cientifico'!E2:E18, "C")</f>
        <v>0</v>
      </c>
      <c r="O22" s="24">
        <f>SUMIFS('1_2_1_4_libro_cientifico'!D2:D20,'1_2_1_4_libro_cientifico'!A2:A20,integrantes_area!B9,'1_2_1_4_libro_cientifico'!E2:E20, "C")</f>
        <v>0</v>
      </c>
      <c r="P22" s="24">
        <f>COUNTIFS('1_2_1_4_libro_cientifico'!A2:A18,integrantes_area!B10,'1_2_1_4_libro_cientifico'!E2:E18, "I")</f>
        <v>0</v>
      </c>
      <c r="Q22" s="24">
        <f>SUMIFS('1_2_1_4_libro_cientifico'!C2:C20,'1_2_1_4_libro_cientifico'!A2:A20,integrantes_area!B10,'1_2_1_4_libro_cientifico'!E2:E20, "I")</f>
        <v>0</v>
      </c>
      <c r="R22" s="24">
        <f>COUNTIFS('1_2_1_4_libro_cientifico'!A2:A18,integrantes_area!B10,'1_2_1_4_libro_cientifico'!E2:E18, "C")</f>
        <v>0</v>
      </c>
      <c r="S22" s="24">
        <f>SUMIFS('1_2_1_4_libro_cientifico'!D2:D20,'1_2_1_4_libro_cientifico'!A2:A20,integrantes_area!B10,'1_2_1_4_libro_cientifico'!E2:E20, "C")</f>
        <v>0</v>
      </c>
      <c r="T22" s="24">
        <f>COUNTIFS('1_2_1_4_libro_cientifico'!A2:A18,integrantes_area!B11,'1_2_1_4_libro_cientifico'!E2:E18, "I")</f>
        <v>1</v>
      </c>
      <c r="U22" s="24">
        <f>SUMIFS('1_2_1_4_libro_cientifico'!C2:C20,'1_2_1_4_libro_cientifico'!A2:A20,integrantes_area!B11,'1_2_1_4_libro_cientifico'!E2:E20, "I")</f>
        <v>4400</v>
      </c>
      <c r="V22" s="24">
        <f>COUNTIFS('1_2_1_4_libro_cientifico'!A2:A18,integrantes_area!B11,'1_2_1_4_libro_cientifico'!E2:E18, "C")</f>
        <v>1</v>
      </c>
      <c r="W22" s="24">
        <f>SUMIFS('1_2_1_4_libro_cientifico'!D2:D20,'1_2_1_4_libro_cientifico'!A2:A20,integrantes_area!B11,'1_2_1_4_libro_cientifico'!E2:E20, "C")</f>
        <v>6600</v>
      </c>
      <c r="X22" s="24">
        <f>COUNTIFS('1_2_1_4_libro_cientifico'!A2:A18,integrantes_area!B12,'1_2_1_4_libro_cientifico'!E2:E18, "I")</f>
        <v>0</v>
      </c>
      <c r="Y22" s="24">
        <f>SUMIFS('1_2_1_4_libro_cientifico'!C2:C20,'1_2_1_4_libro_cientifico'!A2:A20,integrantes_area!B12,'1_2_1_4_libro_cientifico'!E2:E20, "I")</f>
        <v>0</v>
      </c>
      <c r="Z22" s="24">
        <f>COUNTIFS('1_2_1_4_libro_cientifico'!A2:A18,integrantes_area!B12,'1_2_1_4_libro_cientifico'!E2:E18, "C")</f>
        <v>0</v>
      </c>
      <c r="AA22" s="24">
        <f>SUMIFS('1_2_1_4_libro_cientifico'!D2:D20,'1_2_1_4_libro_cientifico'!A2:A20,integrantes_area!B12,'1_2_1_4_libro_cientifico'!E2:E20, "C")</f>
        <v>0</v>
      </c>
      <c r="AB22" s="24">
        <f>COUNTIFS('1_2_1_4_libro_cientifico'!A2:A18,integrantes_area!B13,'1_2_1_4_libro_cientifico'!E2:E18, "I")</f>
        <v>0</v>
      </c>
      <c r="AC22" s="24">
        <f>SUMIFS('1_2_1_4_libro_cientifico'!C2:C20,'1_2_1_4_libro_cientifico'!A2:A20,integrantes_area!B13,'1_2_1_4_libro_cientifico'!E2:E20, "I")</f>
        <v>0</v>
      </c>
      <c r="AD22" s="24">
        <f>COUNTIFS('1_2_1_4_libro_cientifico'!A2:A18,integrantes_area!B13,'1_2_1_4_libro_cientifico'!E2:E18, "C")</f>
        <v>0</v>
      </c>
      <c r="AE22" s="24">
        <f>SUMIFS('1_2_1_4_libro_cientifico'!D2:D20,'1_2_1_4_libro_cientifico'!A2:A20,integrantes_area!B13,'1_2_1_4_libro_cientifico'!E2:E20, "C")</f>
        <v>0</v>
      </c>
      <c r="AF22" s="24">
        <f>COUNTIFS('1_2_1_4_libro_cientifico'!A2:A18,integrantes_area!B14,'1_2_1_4_libro_cientifico'!E2:E18, "I")</f>
        <v>0</v>
      </c>
      <c r="AG22" s="24">
        <f>SUMIFS('1_2_1_4_libro_cientifico'!C2:C20,'1_2_1_4_libro_cientifico'!A2:A20,integrantes_area!B14,'1_2_1_4_libro_cientifico'!E2:E20, "I")</f>
        <v>0</v>
      </c>
      <c r="AH22" s="24">
        <f>COUNTIFS('1_2_1_4_libro_cientifico'!A2:A18,integrantes_area!B14,'1_2_1_4_libro_cientifico'!E2:E18, "C")</f>
        <v>0</v>
      </c>
      <c r="AI22" s="24">
        <f>SUMIFS('1_2_1_4_libro_cientifico'!D2:D20,'1_2_1_4_libro_cientifico'!A2:A20,integrantes_area!B14,'1_2_1_4_libro_cientifico'!E2:E20, "C")</f>
        <v>0</v>
      </c>
      <c r="AJ22" s="24">
        <f>COUNTIFS('1_2_1_4_libro_cientifico'!A2:A18,integrantes_area!B15,'1_2_1_4_libro_cientifico'!E2:E18, "I")</f>
        <v>0</v>
      </c>
      <c r="AK22" s="24">
        <f>SUMIFS('1_2_1_4_libro_cientifico'!C2:C20,'1_2_1_4_libro_cientifico'!A2:A20,integrantes_area!B15,'1_2_1_4_libro_cientifico'!E2:E20, "I")</f>
        <v>0</v>
      </c>
      <c r="AL22" s="22">
        <f>COUNTIFS('1_2_1_4_libro_cientifico'!A2:A18,integrantes_area!B15,'1_2_1_4_libro_cientifico'!E2:E18, "C")</f>
        <v>0</v>
      </c>
      <c r="AM22" s="24">
        <f>SUMIFS('1_2_1_4_libro_cientifico'!D2:D20,'1_2_1_4_libro_cientifico'!A2:A20,integrantes_area!B15,'1_2_1_4_libro_cientifico'!E2:E20, "C")</f>
        <v>0</v>
      </c>
      <c r="AN22" s="24">
        <f>COUNTIFS('1_2_1_4_libro_cientifico'!A2:A18,integrantes_area!B16,'1_2_1_4_libro_cientifico'!E2:E18, "I")</f>
        <v>0</v>
      </c>
      <c r="AO22" s="24">
        <f>SUMIFS('1_2_1_4_libro_cientifico'!C2:C20,'1_2_1_4_libro_cientifico'!A2:A20,integrantes_area!B16,'1_2_1_4_libro_cientifico'!E2:E20, "I")</f>
        <v>0</v>
      </c>
      <c r="AP22" s="24">
        <f>COUNTIFS('1_2_1_4_libro_cientifico'!A2:A18,integrantes_area!B16,'1_2_1_4_libro_cientifico'!E2:E18, "C")</f>
        <v>0</v>
      </c>
      <c r="AQ22" s="24">
        <f>SUMIFS('1_2_1_4_libro_cientifico'!D2:D20,'1_2_1_4_libro_cientifico'!A2:A20,integrantes_area!B16,'1_2_1_4_libro_cientifico'!E2:E20, "C")</f>
        <v>0</v>
      </c>
      <c r="AR22" s="24">
        <f>COUNTIFS('1_2_1_4_libro_cientifico'!A2:A18,integrantes_area!B17,'1_2_1_4_libro_cientifico'!E2:E18, "I")</f>
        <v>0</v>
      </c>
      <c r="AS22" s="24">
        <f>SUMIFS('1_2_1_4_libro_cientifico'!C2:C20,'1_2_1_4_libro_cientifico'!A2:A20,integrantes_area!B17,'1_2_1_4_libro_cientifico'!E2:E20, "I")</f>
        <v>0</v>
      </c>
      <c r="AT22" s="24">
        <f>COUNTIFS('1_2_1_4_libro_cientifico'!A2:A18,integrantes_area!B17,'1_2_1_4_libro_cientifico'!E2:E18, "C")</f>
        <v>1</v>
      </c>
      <c r="AU22" s="24">
        <f>SUMIFS('1_2_1_4_libro_cientifico'!D2:D20,'1_2_1_4_libro_cientifico'!A2:A20,integrantes_area!B17,'1_2_1_4_libro_cientifico'!E2:E20, "C")</f>
        <v>6600</v>
      </c>
      <c r="AV22" s="24">
        <f>COUNTIFS('1_2_1_4_libro_cientifico'!A2:A18,integrantes_area!B18,'1_2_1_4_libro_cientifico'!E2:E18, "I")</f>
        <v>0</v>
      </c>
      <c r="AW22" s="24">
        <f>SUMIFS('1_2_1_4_libro_cientifico'!C2:C20,'1_2_1_4_libro_cientifico'!A2:A20,integrantes_area!B18,'1_2_1_4_libro_cientifico'!E2:E20, "I")</f>
        <v>0</v>
      </c>
      <c r="AX22" s="24">
        <f>COUNTIFS('1_2_1_4_libro_cientifico'!A2:A18,integrantes_area!B18,'1_2_1_4_libro_cientifico'!E2:E18, "C")</f>
        <v>0</v>
      </c>
      <c r="AY22" s="24">
        <f>SUMIFS('1_2_1_4_libro_cientifico'!D2:D20,'1_2_1_4_libro_cientifico'!A2:A20,integrantes_area!B18,'1_2_1_4_libro_cientifico'!E2:E20, "C")</f>
        <v>0</v>
      </c>
      <c r="AZ22" s="24">
        <f>COUNTIFS('1_2_1_4_libro_cientifico'!A2:A18,integrantes_area!B19,'1_2_1_4_libro_cientifico'!E2:E18, "I")</f>
        <v>0</v>
      </c>
      <c r="BA22" s="24">
        <f>SUMIFS('1_2_1_4_libro_cientifico'!C2:C20,'1_2_1_4_libro_cientifico'!A2:A20,integrantes_area!B19,'1_2_1_4_libro_cientifico'!E2:E20, "I")</f>
        <v>0</v>
      </c>
      <c r="BB22" s="24">
        <f>COUNTIFS('1_2_1_4_libro_cientifico'!A2:A18,integrantes_area!B19,'1_2_1_4_libro_cientifico'!E2:E18, "C")</f>
        <v>0</v>
      </c>
      <c r="BC22" s="24">
        <f>SUMIFS('1_2_1_4_libro_cientifico'!D2:D20,'1_2_1_4_libro_cientifico'!A2:A20,integrantes_area!B19,'1_2_1_4_libro_cientifico'!E2:E20, "C")</f>
        <v>0</v>
      </c>
      <c r="BD22" s="24">
        <f>COUNTIFS('1_2_1_4_libro_cientifico'!A2:A18,integrantes_area!B20,'1_2_1_4_libro_cientifico'!E2:E18, "I")</f>
        <v>0</v>
      </c>
      <c r="BE22" s="24">
        <f>SUMIFS('1_2_1_4_libro_cientifico'!C2:C20,'1_2_1_4_libro_cientifico'!A2:A20,integrantes_area!B20,'1_2_1_4_libro_cientifico'!E2:E20, "I")</f>
        <v>0</v>
      </c>
      <c r="BF22" s="24">
        <f>COUNTIFS('1_2_1_4_libro_cientifico'!A2:A18,integrantes_area!B20,'1_2_1_4_libro_cientifico'!E2:E18, "C")</f>
        <v>0</v>
      </c>
      <c r="BG22" s="24">
        <f>SUMIFS('1_2_1_4_libro_cientifico'!D2:D20,'1_2_1_4_libro_cientifico'!A2:A20,integrantes_area!B20,'1_2_1_4_libro_cientifico'!E2:E20, "C")</f>
        <v>0</v>
      </c>
      <c r="BH22" s="24">
        <f>COUNTIFS('1_2_1_4_libro_cientifico'!A2:A18,integrantes_area!B21,'1_2_1_4_libro_cientifico'!E2:E18, "I")</f>
        <v>0</v>
      </c>
      <c r="BI22" s="24">
        <f>SUMIFS('1_2_1_4_libro_cientifico'!C2:C20,'1_2_1_4_libro_cientifico'!A2:A20,integrantes_area!B21,'1_2_1_4_libro_cientifico'!E2:E20, "I")</f>
        <v>0</v>
      </c>
      <c r="BJ22" s="24">
        <f>COUNTIFS('1_2_1_4_libro_cientifico'!A2:A18,integrantes_area!B21,'1_2_1_4_libro_cientifico'!E2:E18, "C")</f>
        <v>0</v>
      </c>
      <c r="BK22" s="24">
        <f>SUMIFS('1_2_1_4_libro_cientifico'!D2:D20,'1_2_1_4_libro_cientifico'!A2:A20,integrantes_area!B21,'1_2_1_4_libro_cientifico'!E2:E20, "C")</f>
        <v>0</v>
      </c>
      <c r="BL22" s="24">
        <f>COUNTIFS('1_2_1_4_libro_cientifico'!A2:A18,integrantes_area!B22,'1_2_1_4_libro_cientifico'!E2:E18, "I")</f>
        <v>0</v>
      </c>
      <c r="BM22" s="24">
        <f>SUMIFS('1_2_1_4_libro_cientifico'!C2:C20,'1_2_1_4_libro_cientifico'!A2:A20,integrantes_area!B22,'1_2_1_4_libro_cientifico'!E2:E20, "I")</f>
        <v>0</v>
      </c>
      <c r="BN22" s="24">
        <f>COUNTIFS('1_2_1_4_libro_cientifico'!A2:A18,integrantes_area!B22,'1_2_1_4_libro_cientifico'!E2:E18, "C")</f>
        <v>0</v>
      </c>
      <c r="BO22" s="24">
        <f>SUMIFS('1_2_1_4_libro_cientifico'!D2:D20,'1_2_1_4_libro_cientifico'!A2:A20,integrantes_area!B22,'1_2_1_4_libro_cientifico'!E2:E20, "C")</f>
        <v>0</v>
      </c>
      <c r="BP22" s="24">
        <f>COUNTIFS('1_2_1_4_libro_cientifico'!A2:A18,integrantes_area!B23,'1_2_1_4_libro_cientifico'!E2:E18, "I")</f>
        <v>0</v>
      </c>
      <c r="BQ22" s="24">
        <f>SUMIFS('1_2_1_4_libro_cientifico'!C2:C20,'1_2_1_4_libro_cientifico'!A2:A20,integrantes_area!B23,'1_2_1_4_libro_cientifico'!E2:E20, "I")</f>
        <v>0</v>
      </c>
      <c r="BR22" s="24">
        <f>COUNTIFS('1_2_1_4_libro_cientifico'!A2:A18,integrantes_area!B23,'1_2_1_4_libro_cientifico'!E2:E18, "C")</f>
        <v>0</v>
      </c>
      <c r="BS22" s="24">
        <f>SUMIFS('1_2_1_4_libro_cientifico'!D2:D20,'1_2_1_4_libro_cientifico'!A2:A20,integrantes_area!B23,'1_2_1_4_libro_cientifico'!E2:E20, "C")</f>
        <v>0</v>
      </c>
      <c r="BT22" s="38">
        <f>SUM('1_2_1_4_libro_cientifico'!H22)</f>
        <v>17600</v>
      </c>
    </row>
    <row r="23" spans="1:72" x14ac:dyDescent="0.25">
      <c r="B23" s="25" t="s">
        <v>170</v>
      </c>
      <c r="C23" s="35" t="s">
        <v>123</v>
      </c>
      <c r="D23" s="24">
        <f>COUNTIFS('1_2_1_5_patentes_registro_acept'!A2:A18,integrantes_area!B7,'1_2_1_5_patentes_registro_acept'!E2:E18, "I")</f>
        <v>0</v>
      </c>
      <c r="E23" s="24">
        <f>SUMIFS('1_2_1_5_patentes_registro_acept'!C2:C20,'1_2_1_5_patentes_registro_acept'!A2:A20,integrantes_area!B7,'1_2_1_5_patentes_registro_acept'!E2:E20, "I")</f>
        <v>0</v>
      </c>
      <c r="F23" s="24">
        <f>COUNTIFS('1_2_1_5_patentes_registro_acept'!A2:A18,integrantes_area!B7,'1_2_1_5_patentes_registro_acept'!E2:E18, "C")</f>
        <v>0</v>
      </c>
      <c r="G23" s="24">
        <f>SUMIFS('1_2_1_5_patentes_registro_acept'!D2:D20,'1_2_1_5_patentes_registro_acept'!A2:A20,integrantes_area!B7,'1_2_1_5_patentes_registro_acept'!E2:E20, "C")</f>
        <v>0</v>
      </c>
      <c r="H23" s="24">
        <f>COUNTIFS('1_2_1_5_patentes_registro_acept'!A2:A18,integrantes_area!B8,'1_2_1_5_patentes_registro_acept'!E2:E18, "I")</f>
        <v>0</v>
      </c>
      <c r="I23" s="24">
        <f>SUMIFS('1_2_1_5_patentes_registro_acept'!C2:C20,'1_2_1_5_patentes_registro_acept'!A2:A20,integrantes_area!B8,'1_2_1_5_patentes_registro_acept'!E2:E20, "I")</f>
        <v>0</v>
      </c>
      <c r="J23" s="24">
        <f>COUNTIFS('1_2_1_5_patentes_registro_acept'!A2:A18,integrantes_area!B8,'1_2_1_5_patentes_registro_acept'!E2:E18, "C")</f>
        <v>0</v>
      </c>
      <c r="K23" s="24">
        <f>SUMIFS('1_2_1_5_patentes_registro_acept'!D2:D20,'1_2_1_5_patentes_registro_acept'!A2:A20,integrantes_area!B8,'1_2_1_5_patentes_registro_acept'!E2:E20, "C")</f>
        <v>0</v>
      </c>
      <c r="L23" s="24">
        <f>COUNTIFS('1_2_1_5_patentes_registro_acept'!A2:A18,integrantes_area!B9,'1_2_1_5_patentes_registro_acept'!E2:E18, "I")</f>
        <v>0</v>
      </c>
      <c r="M23" s="24">
        <f>SUMIFS('1_2_1_5_patentes_registro_acept'!C2:C20,'1_2_1_5_patentes_registro_acept'!A2:A20,integrantes_area!B9,'1_2_1_5_patentes_registro_acept'!E2:E20, "I")</f>
        <v>0</v>
      </c>
      <c r="N23" s="24">
        <f>COUNTIFS('1_2_1_5_patentes_registro_acept'!A2:A18,integrantes_area!B9,'1_2_1_5_patentes_registro_acept'!E2:E18, "C")</f>
        <v>0</v>
      </c>
      <c r="O23" s="24">
        <f>SUMIFS('1_2_1_5_patentes_registro_acept'!D2:D20,'1_2_1_5_patentes_registro_acept'!A2:A20,integrantes_area!B9,'1_2_1_5_patentes_registro_acept'!E2:E20, "C")</f>
        <v>0</v>
      </c>
      <c r="P23" s="24">
        <f>COUNTIFS('1_2_1_5_patentes_registro_acept'!A2:A18,integrantes_area!B10,'1_2_1_5_patentes_registro_acept'!E2:E18, "I")</f>
        <v>0</v>
      </c>
      <c r="Q23" s="24">
        <f>SUMIFS('1_2_1_5_patentes_registro_acept'!C2:C20,'1_2_1_5_patentes_registro_acept'!A2:A20,integrantes_area!B10,'1_2_1_5_patentes_registro_acept'!E2:E20, "I")</f>
        <v>0</v>
      </c>
      <c r="R23" s="24">
        <f>COUNTIFS('1_2_1_5_patentes_registro_acept'!A2:A18,integrantes_area!B10,'1_2_1_5_patentes_registro_acept'!E2:E18, "C")</f>
        <v>0</v>
      </c>
      <c r="S23" s="24">
        <f>SUMIFS('1_2_1_5_patentes_registro_acept'!D2:D20,'1_2_1_5_patentes_registro_acept'!A2:A20,integrantes_area!B10,'1_2_1_5_patentes_registro_acept'!E2:E20, "C")</f>
        <v>0</v>
      </c>
      <c r="T23" s="24">
        <f>COUNTIFS('1_2_1_5_patentes_registro_acept'!A2:A18,integrantes_area!B11,'1_2_1_5_patentes_registro_acept'!E2:E18, "I")</f>
        <v>0</v>
      </c>
      <c r="U23" s="24">
        <f>SUMIFS('1_2_1_5_patentes_registro_acept'!C2:C20,'1_2_1_5_patentes_registro_acept'!A2:A20,integrantes_area!B11,'1_2_1_5_patentes_registro_acept'!E2:E20, "I")</f>
        <v>0</v>
      </c>
      <c r="V23" s="24">
        <f>COUNTIFS('1_2_1_5_patentes_registro_acept'!A2:A18,integrantes_area!B11,'1_2_1_5_patentes_registro_acept'!E2:E18, "C")</f>
        <v>0</v>
      </c>
      <c r="W23" s="24">
        <f>SUMIFS('1_2_1_5_patentes_registro_acept'!D2:D20,'1_2_1_5_patentes_registro_acept'!A2:A20,integrantes_area!B11,'1_2_1_5_patentes_registro_acept'!E2:E20, "C")</f>
        <v>0</v>
      </c>
      <c r="X23" s="24">
        <f>COUNTIFS('1_2_1_5_patentes_registro_acept'!A2:A18,integrantes_area!B12,'1_2_1_5_patentes_registro_acept'!E2:E18, "I")</f>
        <v>0</v>
      </c>
      <c r="Y23" s="24">
        <f>SUMIFS('1_2_1_5_patentes_registro_acept'!C2:C20,'1_2_1_5_patentes_registro_acept'!A2:A20,integrantes_area!B12,'1_2_1_5_patentes_registro_acept'!E2:E20, "I")</f>
        <v>0</v>
      </c>
      <c r="Z23" s="24">
        <f>COUNTIFS('1_2_1_5_patentes_registro_acept'!A2:A18,integrantes_area!B12,'1_2_1_5_patentes_registro_acept'!E2:E18, "C")</f>
        <v>0</v>
      </c>
      <c r="AA23" s="24">
        <f>SUMIFS('1_2_1_5_patentes_registro_acept'!D2:D20,'1_2_1_5_patentes_registro_acept'!A2:A20,integrantes_area!B12,'1_2_1_5_patentes_registro_acept'!E2:E20, "C")</f>
        <v>0</v>
      </c>
      <c r="AB23" s="24">
        <f>COUNTIFS('1_2_1_5_patentes_registro_acept'!A2:A18,integrantes_area!B13,'1_2_1_5_patentes_registro_acept'!E2:E18, "I")</f>
        <v>0</v>
      </c>
      <c r="AC23" s="24">
        <f>SUMIFS('1_2_1_5_patentes_registro_acept'!C2:C20,'1_2_1_5_patentes_registro_acept'!A2:A20,integrantes_area!B13,'1_2_1_5_patentes_registro_acept'!E2:E20, "I")</f>
        <v>0</v>
      </c>
      <c r="AD23" s="24">
        <f>COUNTIFS('1_2_1_5_patentes_registro_acept'!A2:A18,integrantes_area!B13,'1_2_1_5_patentes_registro_acept'!E2:E18, "C")</f>
        <v>0</v>
      </c>
      <c r="AE23" s="24">
        <f>SUMIFS('1_2_1_5_patentes_registro_acept'!D2:D20,'1_2_1_5_patentes_registro_acept'!A2:A20,integrantes_area!B13,'1_2_1_5_patentes_registro_acept'!E2:E20, "C")</f>
        <v>0</v>
      </c>
      <c r="AF23" s="24">
        <f>COUNTIFS('1_2_1_5_patentes_registro_acept'!A2:A18,integrantes_area!B14,'1_2_1_5_patentes_registro_acept'!E2:E18, "I")</f>
        <v>0</v>
      </c>
      <c r="AG23" s="24">
        <f>SUMIFS('1_2_1_5_patentes_registro_acept'!C2:C20,'1_2_1_5_patentes_registro_acept'!A2:A20,integrantes_area!B14,'1_2_1_5_patentes_registro_acept'!E2:E20, "I")</f>
        <v>0</v>
      </c>
      <c r="AH23" s="24">
        <f>COUNTIFS('1_2_1_5_patentes_registro_acept'!A2:A18,integrantes_area!B14,'1_2_1_5_patentes_registro_acept'!E2:E18, "C")</f>
        <v>0</v>
      </c>
      <c r="AI23" s="24">
        <f>SUMIFS('1_2_1_5_patentes_registro_acept'!D2:D20,'1_2_1_5_patentes_registro_acept'!A2:A20,integrantes_area!B14,'1_2_1_5_patentes_registro_acept'!E2:E20, "C")</f>
        <v>0</v>
      </c>
      <c r="AJ23" s="24">
        <f>COUNTIFS('1_2_1_5_patentes_registro_acept'!A2:A18,integrantes_area!B15,'1_2_1_5_patentes_registro_acept'!E2:E18, "I")</f>
        <v>0</v>
      </c>
      <c r="AK23" s="24">
        <f>SUMIFS('1_2_1_5_patentes_registro_acept'!C2:C20,'1_2_1_5_patentes_registro_acept'!A2:A20,integrantes_area!B15,'1_2_1_5_patentes_registro_acept'!E2:E20, "I")</f>
        <v>0</v>
      </c>
      <c r="AL23" s="24">
        <f>COUNTIFS('1_2_1_5_patentes_registro_acept'!A2:A18,integrantes_area!B15,'1_2_1_5_patentes_registro_acept'!E2:E18, "C")</f>
        <v>0</v>
      </c>
      <c r="AM23" s="24">
        <f>SUMIFS('1_2_1_5_patentes_registro_acept'!D2:D20,'1_2_1_5_patentes_registro_acept'!A2:A20,integrantes_area!B15,'1_2_1_5_patentes_registro_acept'!E2:E20, "C")</f>
        <v>0</v>
      </c>
      <c r="AN23" s="24">
        <f>COUNTIFS('1_2_1_5_patentes_registro_acept'!A2:A18,integrantes_area!B16,'1_2_1_5_patentes_registro_acept'!E2:E18, "I")</f>
        <v>0</v>
      </c>
      <c r="AO23" s="24">
        <f>SUMIFS('1_2_1_5_patentes_registro_acept'!C2:C20,'1_2_1_5_patentes_registro_acept'!A2:A20,integrantes_area!B16,'1_2_1_5_patentes_registro_acept'!E2:E20, "I")</f>
        <v>0</v>
      </c>
      <c r="AP23" s="24">
        <f>COUNTIFS('1_2_1_5_patentes_registro_acept'!A2:A18,integrantes_area!B16,'1_2_1_5_patentes_registro_acept'!E2:E18, "C")</f>
        <v>0</v>
      </c>
      <c r="AQ23" s="24">
        <f>SUMIFS('1_2_1_5_patentes_registro_acept'!D2:D20,'1_2_1_5_patentes_registro_acept'!A2:A20,integrantes_area!B16,'1_2_1_5_patentes_registro_acept'!E2:E20, "C")</f>
        <v>0</v>
      </c>
      <c r="AR23" s="24">
        <f>COUNTIFS('1_2_1_5_patentes_registro_acept'!A2:A18,integrantes_area!B17,'1_2_1_5_patentes_registro_acept'!E2:E18, "I")</f>
        <v>0</v>
      </c>
      <c r="AS23" s="24">
        <f>SUMIFS('1_2_1_5_patentes_registro_acept'!C2:C20,'1_2_1_5_patentes_registro_acept'!A2:A20,integrantes_area!B17,'1_2_1_5_patentes_registro_acept'!E2:E20, "I")</f>
        <v>0</v>
      </c>
      <c r="AT23" s="24">
        <f>COUNTIFS('1_2_1_5_patentes_registro_acept'!A2:A18,integrantes_area!B17,'1_2_1_5_patentes_registro_acept'!E2:E18, "C")</f>
        <v>0</v>
      </c>
      <c r="AU23" s="24">
        <f>SUMIFS('1_2_1_5_patentes_registro_acept'!D2:D20,'1_2_1_5_patentes_registro_acept'!A2:A20,integrantes_area!B17,'1_2_1_5_patentes_registro_acept'!E2:E20, "C")</f>
        <v>0</v>
      </c>
      <c r="AV23" s="24">
        <f>COUNTIFS('1_2_1_5_patentes_registro_acept'!A2:A18,integrantes_area!B18,'1_2_1_5_patentes_registro_acept'!E2:E18, "I")</f>
        <v>0</v>
      </c>
      <c r="AW23" s="24">
        <f>SUMIFS('1_2_1_5_patentes_registro_acept'!C2:C20,'1_2_1_5_patentes_registro_acept'!A2:A20,integrantes_area!B18,'1_2_1_5_patentes_registro_acept'!E2:E20, "I")</f>
        <v>0</v>
      </c>
      <c r="AX23" s="24">
        <f>COUNTIFS('1_2_1_5_patentes_registro_acept'!A2:A18,integrantes_area!B18,'1_2_1_5_patentes_registro_acept'!E2:E18, "C")</f>
        <v>0</v>
      </c>
      <c r="AY23" s="24">
        <f>SUMIFS('1_2_1_5_patentes_registro_acept'!D2:D20,'1_2_1_5_patentes_registro_acept'!A2:A20,integrantes_area!B18,'1_2_1_5_patentes_registro_acept'!E2:E20, "C")</f>
        <v>0</v>
      </c>
      <c r="AZ23" s="24">
        <f>COUNTIFS('1_2_1_5_patentes_registro_acept'!A2:A18,integrantes_area!B19,'1_2_1_5_patentes_registro_acept'!E2:E18, "I")</f>
        <v>0</v>
      </c>
      <c r="BA23" s="24">
        <f>SUMIFS('1_2_1_5_patentes_registro_acept'!C2:C20,'1_2_1_5_patentes_registro_acept'!A2:A20,integrantes_area!B19,'1_2_1_5_patentes_registro_acept'!E2:E20, "I")</f>
        <v>0</v>
      </c>
      <c r="BB23" s="24">
        <f>COUNTIFS('1_2_1_5_patentes_registro_acept'!A2:A18,integrantes_area!B19,'1_2_1_5_patentes_registro_acept'!E2:E18, "C")</f>
        <v>0</v>
      </c>
      <c r="BC23" s="24">
        <f>SUMIFS('1_2_1_5_patentes_registro_acept'!D2:D20,'1_2_1_5_patentes_registro_acept'!A2:A20,integrantes_area!B19,'1_2_1_5_patentes_registro_acept'!E2:E20, "C")</f>
        <v>0</v>
      </c>
      <c r="BD23" s="24">
        <f>COUNTIFS('1_2_1_5_patentes_registro_acept'!A2:A18,integrantes_area!B20,'1_2_1_5_patentes_registro_acept'!E2:E18, "I")</f>
        <v>0</v>
      </c>
      <c r="BE23" s="24">
        <f>SUMIFS('1_2_1_5_patentes_registro_acept'!C2:C20,'1_2_1_5_patentes_registro_acept'!A2:A20,integrantes_area!B20,'1_2_1_5_patentes_registro_acept'!E2:E20, "I")</f>
        <v>0</v>
      </c>
      <c r="BF23" s="24">
        <f>COUNTIFS('1_2_1_5_patentes_registro_acept'!A2:A18,integrantes_area!B20,'1_2_1_5_patentes_registro_acept'!E2:E18, "C")</f>
        <v>0</v>
      </c>
      <c r="BG23" s="24">
        <f>SUMIFS('1_2_1_5_patentes_registro_acept'!D2:D20,'1_2_1_5_patentes_registro_acept'!A2:A20,integrantes_area!B20,'1_2_1_5_patentes_registro_acept'!E2:E20, "C")</f>
        <v>0</v>
      </c>
      <c r="BH23" s="24">
        <f>COUNTIFS('1_2_1_5_patentes_registro_acept'!A2:A18,integrantes_area!B21,'1_2_1_5_patentes_registro_acept'!E2:E18, "I")</f>
        <v>0</v>
      </c>
      <c r="BI23" s="24">
        <f>SUMIFS('1_2_1_5_patentes_registro_acept'!C2:C20,'1_2_1_5_patentes_registro_acept'!A2:A20,integrantes_area!B21,'1_2_1_5_patentes_registro_acept'!E2:E20, "I")</f>
        <v>0</v>
      </c>
      <c r="BJ23" s="24">
        <f>COUNTIFS('1_2_1_5_patentes_registro_acept'!A2:A18,integrantes_area!B21,'1_2_1_5_patentes_registro_acept'!E2:E18, "C")</f>
        <v>0</v>
      </c>
      <c r="BK23" s="24">
        <f>SUMIFS('1_2_1_5_patentes_registro_acept'!D2:D20,'1_2_1_5_patentes_registro_acept'!A2:A20,integrantes_area!B21,'1_2_1_5_patentes_registro_acept'!E2:E20, "C")</f>
        <v>0</v>
      </c>
      <c r="BL23" s="24">
        <f>COUNTIFS('1_2_1_5_patentes_registro_acept'!A2:A18,integrantes_area!B22,'1_2_1_5_patentes_registro_acept'!E2:E18, "I")</f>
        <v>0</v>
      </c>
      <c r="BM23" s="24">
        <f>SUMIFS('1_2_1_5_patentes_registro_acept'!C2:C20,'1_2_1_5_patentes_registro_acept'!A2:A20,integrantes_area!B22,'1_2_1_5_patentes_registro_acept'!E2:E20, "I")</f>
        <v>0</v>
      </c>
      <c r="BN23" s="24">
        <f>COUNTIFS('1_2_1_5_patentes_registro_acept'!A2:A18,integrantes_area!B22,'1_2_1_5_patentes_registro_acept'!E2:E18, "C")</f>
        <v>0</v>
      </c>
      <c r="BO23" s="24">
        <f>SUMIFS('1_2_1_5_patentes_registro_acept'!D2:D20,'1_2_1_5_patentes_registro_acept'!A2:A20,integrantes_area!B22,'1_2_1_5_patentes_registro_acept'!E2:E20, "C")</f>
        <v>0</v>
      </c>
      <c r="BP23" s="24">
        <f>COUNTIFS('1_2_1_5_patentes_registro_acept'!A2:A18,integrantes_area!B23,'1_2_1_5_patentes_registro_acept'!E2:E18, "I")</f>
        <v>0</v>
      </c>
      <c r="BQ23" s="24">
        <f>SUMIFS('1_2_1_5_patentes_registro_acept'!C2:C20,'1_2_1_5_patentes_registro_acept'!A2:A20,integrantes_area!B23,'1_2_1_5_patentes_registro_acept'!E2:E20, "I")</f>
        <v>0</v>
      </c>
      <c r="BR23" s="24">
        <f>COUNTIFS('1_2_1_5_patentes_registro_acept'!A2:A18,integrantes_area!B23,'1_2_1_5_patentes_registro_acept'!E2:E18, "C")</f>
        <v>0</v>
      </c>
      <c r="BS23" s="24">
        <f>SUMIFS('1_2_1_5_patentes_registro_acept'!D2:D20,'1_2_1_5_patentes_registro_acept'!A2:A20,integrantes_area!B23,'1_2_1_5_patentes_registro_acept'!E2:E20, "C")</f>
        <v>0</v>
      </c>
      <c r="BT23" s="22">
        <f>SUM('1_2_1_5_patentes_registro_acept'!H22)</f>
        <v>0</v>
      </c>
    </row>
    <row r="24" spans="1:72" x14ac:dyDescent="0.25">
      <c r="B24" s="25" t="s">
        <v>171</v>
      </c>
      <c r="C24" s="38" t="s">
        <v>124</v>
      </c>
      <c r="D24" s="24">
        <f>COUNTIFS('1_2_1_6_expedicion_titulo_paten'!A2:A18,integrantes_area!B7,'1_2_1_6_expedicion_titulo_paten'!E2:E18, "I")</f>
        <v>0</v>
      </c>
      <c r="E24" s="24">
        <f>SUMIFS('1_2_1_6_expedicion_titulo_paten'!C2:C20,'1_2_1_6_expedicion_titulo_paten'!A2:A20,integrantes_area!B7,'1_2_1_6_expedicion_titulo_paten'!E2:E20, "I")</f>
        <v>0</v>
      </c>
      <c r="F24" s="24">
        <f>COUNTIFS('1_2_1_6_expedicion_titulo_paten'!A2:A18,integrantes_area!B7,'1_2_1_6_expedicion_titulo_paten'!E2:E18, "C")</f>
        <v>0</v>
      </c>
      <c r="G24" s="24">
        <f>SUMIFS('1_2_1_6_expedicion_titulo_paten'!D2:D20,'1_2_1_6_expedicion_titulo_paten'!A2:A20,integrantes_area!B7,'1_2_1_6_expedicion_titulo_paten'!E2:E20, "C")</f>
        <v>0</v>
      </c>
      <c r="H24" s="24">
        <f>COUNTIFS('1_2_1_6_expedicion_titulo_paten'!A2:A18,integrantes_area!B8,'1_2_1_6_expedicion_titulo_paten'!E2:E18, "I")</f>
        <v>0</v>
      </c>
      <c r="I24" s="24">
        <f>SUMIFS('1_2_1_6_expedicion_titulo_paten'!C2:C20,'1_2_1_6_expedicion_titulo_paten'!A2:A20,integrantes_area!B8,'1_2_1_6_expedicion_titulo_paten'!E2:E20, "I")</f>
        <v>0</v>
      </c>
      <c r="J24" s="24">
        <f>COUNTIFS('1_2_1_6_expedicion_titulo_paten'!A2:A18,integrantes_area!B8,'1_2_1_6_expedicion_titulo_paten'!E2:E18, "C")</f>
        <v>0</v>
      </c>
      <c r="K24" s="24">
        <f>SUMIFS('1_2_1_6_expedicion_titulo_paten'!D2:D20,'1_2_1_6_expedicion_titulo_paten'!A2:A20,integrantes_area!B8,'1_2_1_6_expedicion_titulo_paten'!E2:E20, "C")</f>
        <v>0</v>
      </c>
      <c r="L24" s="24">
        <f>COUNTIFS('1_2_1_6_expedicion_titulo_paten'!A2:A18,integrantes_area!B9,'1_2_1_6_expedicion_titulo_paten'!E2:E18, "I")</f>
        <v>0</v>
      </c>
      <c r="M24" s="24">
        <f>SUMIFS('1_2_1_6_expedicion_titulo_paten'!C2:C20,'1_2_1_6_expedicion_titulo_paten'!A2:A20,integrantes_area!B9,'1_2_1_6_expedicion_titulo_paten'!E2:E20, "I")</f>
        <v>0</v>
      </c>
      <c r="N24" s="24">
        <f>COUNTIFS('1_2_1_6_expedicion_titulo_paten'!A2:A18,integrantes_area!B9,'1_2_1_6_expedicion_titulo_paten'!E2:E18, "C")</f>
        <v>0</v>
      </c>
      <c r="O24" s="24">
        <f>SUMIFS('1_2_1_6_expedicion_titulo_paten'!D2:D20,'1_2_1_6_expedicion_titulo_paten'!A2:A20,integrantes_area!B9,'1_2_1_6_expedicion_titulo_paten'!E2:E20, "C")</f>
        <v>0</v>
      </c>
      <c r="P24" s="24">
        <f>COUNTIFS('1_2_1_6_expedicion_titulo_paten'!A2:A18,integrantes_area!B10,'1_2_1_6_expedicion_titulo_paten'!E2:E18, "I")</f>
        <v>0</v>
      </c>
      <c r="Q24" s="24">
        <f>SUMIFS('1_2_1_6_expedicion_titulo_paten'!C2:C20,'1_2_1_6_expedicion_titulo_paten'!A2:A20,integrantes_area!B10,'1_2_1_6_expedicion_titulo_paten'!E2:E20, "I")</f>
        <v>0</v>
      </c>
      <c r="R24" s="24">
        <f>COUNTIFS('1_2_1_6_expedicion_titulo_paten'!A2:A18,integrantes_area!B10,'1_2_1_6_expedicion_titulo_paten'!E2:E18, "C")</f>
        <v>0</v>
      </c>
      <c r="S24" s="24">
        <f>SUMIFS('1_2_1_6_expedicion_titulo_paten'!D2:D20,'1_2_1_6_expedicion_titulo_paten'!A2:A20,integrantes_area!B10,'1_2_1_6_expedicion_titulo_paten'!E2:E20, "C")</f>
        <v>0</v>
      </c>
      <c r="T24" s="24">
        <f>COUNTIFS('1_2_1_6_expedicion_titulo_paten'!A2:A18,integrantes_area!B11,'1_2_1_6_expedicion_titulo_paten'!E2:E18, "I")</f>
        <v>0</v>
      </c>
      <c r="U24" s="24">
        <f>SUMIFS('1_2_1_6_expedicion_titulo_paten'!C2:C20,'1_2_1_6_expedicion_titulo_paten'!A2:A20,integrantes_area!B11,'1_2_1_6_expedicion_titulo_paten'!E2:E20, "I")</f>
        <v>0</v>
      </c>
      <c r="V24" s="24">
        <f>COUNTIFS('1_2_1_6_expedicion_titulo_paten'!A2:A18,integrantes_area!B11,'1_2_1_6_expedicion_titulo_paten'!E2:E18, "C")</f>
        <v>0</v>
      </c>
      <c r="W24" s="24">
        <f>SUMIFS('1_2_1_6_expedicion_titulo_paten'!D2:D20,'1_2_1_6_expedicion_titulo_paten'!A2:A20,integrantes_area!B11,'1_2_1_6_expedicion_titulo_paten'!E2:E20, "C")</f>
        <v>0</v>
      </c>
      <c r="X24" s="24">
        <f>COUNTIFS('1_2_1_6_expedicion_titulo_paten'!A2:A18,integrantes_area!B12,'1_2_1_6_expedicion_titulo_paten'!E2:E18, "I")</f>
        <v>0</v>
      </c>
      <c r="Y24" s="24">
        <f>SUMIFS('1_2_1_6_expedicion_titulo_paten'!C2:C20,'1_2_1_6_expedicion_titulo_paten'!A2:A20,integrantes_area!B12,'1_2_1_6_expedicion_titulo_paten'!E2:E20, "I")</f>
        <v>0</v>
      </c>
      <c r="Z24" s="24">
        <f>COUNTIFS('1_2_1_6_expedicion_titulo_paten'!A2:A18,integrantes_area!B12,'1_2_1_6_expedicion_titulo_paten'!E2:E18, "C")</f>
        <v>0</v>
      </c>
      <c r="AA24" s="24">
        <f>SUMIFS('1_2_1_6_expedicion_titulo_paten'!D2:D20,'1_2_1_6_expedicion_titulo_paten'!A2:A20,integrantes_area!B12,'1_2_1_6_expedicion_titulo_paten'!E2:E20, "C")</f>
        <v>0</v>
      </c>
      <c r="AB24" s="24">
        <f>COUNTIFS('1_2_1_6_expedicion_titulo_paten'!A2:A18,integrantes_area!B13,'1_2_1_6_expedicion_titulo_paten'!E2:E18, "I")</f>
        <v>0</v>
      </c>
      <c r="AC24" s="24">
        <f>SUMIFS('1_2_1_6_expedicion_titulo_paten'!C2:C20,'1_2_1_6_expedicion_titulo_paten'!A2:A20,integrantes_area!B13,'1_2_1_6_expedicion_titulo_paten'!E2:E20, "I")</f>
        <v>0</v>
      </c>
      <c r="AD24" s="24">
        <f>COUNTIFS('1_2_1_6_expedicion_titulo_paten'!A2:A18,integrantes_area!B13,'1_2_1_6_expedicion_titulo_paten'!E2:E18, "C")</f>
        <v>0</v>
      </c>
      <c r="AE24" s="24">
        <f>SUMIFS('1_2_1_6_expedicion_titulo_paten'!D2:D20,'1_2_1_6_expedicion_titulo_paten'!A2:A20,integrantes_area!B13,'1_2_1_6_expedicion_titulo_paten'!E2:E20, "C")</f>
        <v>0</v>
      </c>
      <c r="AF24" s="24">
        <f>COUNTIFS('1_2_1_6_expedicion_titulo_paten'!A2:A18,integrantes_area!B14,'1_2_1_6_expedicion_titulo_paten'!E2:E18, "I")</f>
        <v>0</v>
      </c>
      <c r="AG24" s="24">
        <f>SUMIFS('1_2_1_6_expedicion_titulo_paten'!C2:C20,'1_2_1_6_expedicion_titulo_paten'!A2:A20,integrantes_area!B14,'1_2_1_6_expedicion_titulo_paten'!E2:E20, "I")</f>
        <v>0</v>
      </c>
      <c r="AH24" s="24">
        <f>COUNTIFS('1_2_1_6_expedicion_titulo_paten'!A2:A18,integrantes_area!B14,'1_2_1_6_expedicion_titulo_paten'!E2:E18, "C")</f>
        <v>0</v>
      </c>
      <c r="AI24" s="24">
        <f>SUMIFS('1_2_1_6_expedicion_titulo_paten'!D2:D20,'1_2_1_6_expedicion_titulo_paten'!A2:A20,integrantes_area!B14,'1_2_1_6_expedicion_titulo_paten'!E2:E20, "C")</f>
        <v>0</v>
      </c>
      <c r="AJ24" s="24">
        <f>COUNTIFS('1_2_1_6_expedicion_titulo_paten'!A2:A18,integrantes_area!B15,'1_2_1_6_expedicion_titulo_paten'!E2:E18, "I")</f>
        <v>0</v>
      </c>
      <c r="AK24" s="24">
        <f>SUMIFS('1_2_1_6_expedicion_titulo_paten'!C2:C20,'1_2_1_6_expedicion_titulo_paten'!A2:A20,integrantes_area!B15,'1_2_1_6_expedicion_titulo_paten'!E2:E20, "I")</f>
        <v>0</v>
      </c>
      <c r="AL24" s="24">
        <f>COUNTIFS('1_2_1_6_expedicion_titulo_paten'!A2:A18,integrantes_area!B15,'1_2_1_6_expedicion_titulo_paten'!E2:E18, "C")</f>
        <v>0</v>
      </c>
      <c r="AM24" s="24">
        <f>SUMIFS('1_2_1_6_expedicion_titulo_paten'!D2:D20,'1_2_1_6_expedicion_titulo_paten'!A2:A20,integrantes_area!B15,'1_2_1_6_expedicion_titulo_paten'!E2:E20, "C")</f>
        <v>0</v>
      </c>
      <c r="AN24" s="24">
        <f>COUNTIFS('1_2_1_6_expedicion_titulo_paten'!A2:A18,integrantes_area!B16,'1_2_1_6_expedicion_titulo_paten'!E2:E18, "I")</f>
        <v>0</v>
      </c>
      <c r="AO24" s="24">
        <f>SUMIFS('1_2_1_6_expedicion_titulo_paten'!C2:C20,'1_2_1_6_expedicion_titulo_paten'!A2:A20,integrantes_area!B16,'1_2_1_6_expedicion_titulo_paten'!E2:E20, "I")</f>
        <v>0</v>
      </c>
      <c r="AP24" s="24">
        <f>COUNTIFS('1_2_1_6_expedicion_titulo_paten'!A2:A18,integrantes_area!B16,'1_2_1_6_expedicion_titulo_paten'!E2:E18, "C")</f>
        <v>0</v>
      </c>
      <c r="AQ24" s="24">
        <f>SUMIFS('1_2_1_6_expedicion_titulo_paten'!D2:D20,'1_2_1_6_expedicion_titulo_paten'!A2:A20,integrantes_area!B16,'1_2_1_6_expedicion_titulo_paten'!E2:E20, "C")</f>
        <v>0</v>
      </c>
      <c r="AR24" s="24">
        <f>COUNTIFS('1_2_1_6_expedicion_titulo_paten'!A2:A18,integrantes_area!B17,'1_2_1_6_expedicion_titulo_paten'!E2:E18, "I")</f>
        <v>0</v>
      </c>
      <c r="AS24" s="24">
        <f>SUMIFS('1_2_1_6_expedicion_titulo_paten'!C2:C20,'1_2_1_6_expedicion_titulo_paten'!A2:A20,integrantes_area!B17,'1_2_1_6_expedicion_titulo_paten'!E2:E20, "I")</f>
        <v>0</v>
      </c>
      <c r="AT24" s="24">
        <f>COUNTIFS('1_2_1_6_expedicion_titulo_paten'!A2:A18,integrantes_area!B17,'1_2_1_6_expedicion_titulo_paten'!E2:E18, "C")</f>
        <v>0</v>
      </c>
      <c r="AU24" s="24">
        <f>SUMIFS('1_2_1_6_expedicion_titulo_paten'!D2:D20,'1_2_1_6_expedicion_titulo_paten'!A2:A20,integrantes_area!B17,'1_2_1_6_expedicion_titulo_paten'!E2:E20, "C")</f>
        <v>0</v>
      </c>
      <c r="AV24" s="24">
        <f>COUNTIFS('1_2_1_6_expedicion_titulo_paten'!A2:A18,integrantes_area!B18,'1_2_1_6_expedicion_titulo_paten'!E2:E18, "I")</f>
        <v>0</v>
      </c>
      <c r="AW24" s="24">
        <f>SUMIFS('1_2_1_6_expedicion_titulo_paten'!C2:C20,'1_2_1_6_expedicion_titulo_paten'!A2:A20,integrantes_area!B18,'1_2_1_6_expedicion_titulo_paten'!E2:E20, "I")</f>
        <v>0</v>
      </c>
      <c r="AX24" s="24">
        <f>COUNTIFS('1_2_1_6_expedicion_titulo_paten'!A2:A18,integrantes_area!B18,'1_2_1_6_expedicion_titulo_paten'!E2:E18, "C")</f>
        <v>0</v>
      </c>
      <c r="AY24" s="24">
        <f>SUMIFS('1_2_1_6_expedicion_titulo_paten'!D2:D20,'1_2_1_6_expedicion_titulo_paten'!A2:A20,integrantes_area!B18,'1_2_1_6_expedicion_titulo_paten'!E2:E20, "C")</f>
        <v>0</v>
      </c>
      <c r="AZ24" s="24">
        <f>COUNTIFS('1_2_1_6_expedicion_titulo_paten'!A2:A18,integrantes_area!B19,'1_2_1_6_expedicion_titulo_paten'!E2:E18, "I")</f>
        <v>0</v>
      </c>
      <c r="BA24" s="24">
        <f>SUMIFS('1_2_1_6_expedicion_titulo_paten'!C2:C20,'1_2_1_6_expedicion_titulo_paten'!A2:A20,integrantes_area!B19,'1_2_1_6_expedicion_titulo_paten'!E2:E20, "I")</f>
        <v>0</v>
      </c>
      <c r="BB24" s="24">
        <f>COUNTIFS('1_2_1_6_expedicion_titulo_paten'!A2:A18,integrantes_area!B19,'1_2_1_6_expedicion_titulo_paten'!E2:E18, "C")</f>
        <v>0</v>
      </c>
      <c r="BC24" s="24">
        <f>SUMIFS('1_2_1_6_expedicion_titulo_paten'!D2:D20,'1_2_1_6_expedicion_titulo_paten'!A2:A20,integrantes_area!B19,'1_2_1_6_expedicion_titulo_paten'!E2:E20, "C")</f>
        <v>0</v>
      </c>
      <c r="BD24" s="24">
        <f>COUNTIFS('1_2_1_6_expedicion_titulo_paten'!A2:A18,integrantes_area!B20,'1_2_1_6_expedicion_titulo_paten'!E2:E18, "I")</f>
        <v>0</v>
      </c>
      <c r="BE24" s="24">
        <f>SUMIFS('1_2_1_6_expedicion_titulo_paten'!C2:C20,'1_2_1_6_expedicion_titulo_paten'!A2:A20,integrantes_area!B20,'1_2_1_6_expedicion_titulo_paten'!E2:E20, "I")</f>
        <v>0</v>
      </c>
      <c r="BF24" s="24">
        <f>COUNTIFS('1_2_1_6_expedicion_titulo_paten'!A2:A18,integrantes_area!B20,'1_2_1_6_expedicion_titulo_paten'!E2:E18, "C")</f>
        <v>0</v>
      </c>
      <c r="BG24" s="24">
        <f>SUMIFS('1_2_1_6_expedicion_titulo_paten'!D2:D20,'1_2_1_6_expedicion_titulo_paten'!A2:A20,integrantes_area!B20,'1_2_1_6_expedicion_titulo_paten'!E2:E20, "C")</f>
        <v>0</v>
      </c>
      <c r="BH24" s="24">
        <f>COUNTIFS('1_2_1_6_expedicion_titulo_paten'!A2:A18,integrantes_area!B21,'1_2_1_6_expedicion_titulo_paten'!E2:E18, "I")</f>
        <v>0</v>
      </c>
      <c r="BI24" s="24">
        <f>SUMIFS('1_2_1_6_expedicion_titulo_paten'!C2:C20,'1_2_1_6_expedicion_titulo_paten'!A2:A20,integrantes_area!B21,'1_2_1_6_expedicion_titulo_paten'!E2:E20, "I")</f>
        <v>0</v>
      </c>
      <c r="BJ24" s="24">
        <f>COUNTIFS('1_2_1_6_expedicion_titulo_paten'!A2:A18,integrantes_area!B21,'1_2_1_6_expedicion_titulo_paten'!E2:E18, "C")</f>
        <v>0</v>
      </c>
      <c r="BK24" s="24">
        <f>SUMIFS('1_2_1_6_expedicion_titulo_paten'!D2:D20,'1_2_1_6_expedicion_titulo_paten'!A2:A20,integrantes_area!B21,'1_2_1_6_expedicion_titulo_paten'!E2:E20, "C")</f>
        <v>0</v>
      </c>
      <c r="BL24" s="24">
        <f>COUNTIFS('1_2_1_6_expedicion_titulo_paten'!A2:A18,integrantes_area!B22,'1_2_1_6_expedicion_titulo_paten'!E2:E18, "I")</f>
        <v>0</v>
      </c>
      <c r="BM24" s="24">
        <f>SUMIFS('1_2_1_6_expedicion_titulo_paten'!C2:C20,'1_2_1_6_expedicion_titulo_paten'!A2:A20,integrantes_area!B22,'1_2_1_6_expedicion_titulo_paten'!E2:E20, "I")</f>
        <v>0</v>
      </c>
      <c r="BN24" s="24">
        <f>COUNTIFS('1_2_1_6_expedicion_titulo_paten'!A2:A18,integrantes_area!B22,'1_2_1_6_expedicion_titulo_paten'!E2:E18, "C")</f>
        <v>0</v>
      </c>
      <c r="BO24" s="24">
        <f>SUMIFS('1_2_1_6_expedicion_titulo_paten'!D2:D20,'1_2_1_6_expedicion_titulo_paten'!A2:A20,integrantes_area!B22,'1_2_1_6_expedicion_titulo_paten'!E2:E20, "C")</f>
        <v>0</v>
      </c>
      <c r="BP24" s="24">
        <f>COUNTIFS('1_2_1_6_expedicion_titulo_paten'!A2:A18,integrantes_area!B23,'1_2_1_6_expedicion_titulo_paten'!E2:E18, "I")</f>
        <v>0</v>
      </c>
      <c r="BQ24" s="24">
        <f>SUMIFS('1_2_1_6_expedicion_titulo_paten'!C2:C20,'1_2_1_6_expedicion_titulo_paten'!A2:A20,integrantes_area!B23,'1_2_1_6_expedicion_titulo_paten'!E2:E20, "I")</f>
        <v>0</v>
      </c>
      <c r="BR24" s="24">
        <f>COUNTIFS('1_2_1_6_expedicion_titulo_paten'!A2:A18,integrantes_area!B23,'1_2_1_6_expedicion_titulo_paten'!E2:E18, "C")</f>
        <v>0</v>
      </c>
      <c r="BS24" s="24">
        <f>SUMIFS('1_2_1_6_expedicion_titulo_paten'!D2:D20,'1_2_1_6_expedicion_titulo_paten'!A2:A20,integrantes_area!B23,'1_2_1_6_expedicion_titulo_paten'!E2:E20, "C")</f>
        <v>0</v>
      </c>
      <c r="BT24" s="22">
        <f>SUM('1_2_1_6_expedicion_titulo_paten'!H22)</f>
        <v>0</v>
      </c>
    </row>
    <row r="25" spans="1:72" x14ac:dyDescent="0.25">
      <c r="B25" s="25" t="s">
        <v>172</v>
      </c>
      <c r="C25" s="38" t="s">
        <v>125</v>
      </c>
      <c r="D25" s="24">
        <f>COUNTIFS('1_2_1_7_trab_pres_event_especia'!A2:A48,integrantes_area!B7,'1_2_1_7_trab_pres_event_especia'!E2:E48, "I")</f>
        <v>0</v>
      </c>
      <c r="E25" s="43">
        <f>SUMIFS('1_2_1_7_trab_pres_event_especia'!C2:C48,'1_2_1_7_trab_pres_event_especia'!A2:A48,integrantes_area!B7,'1_2_1_7_trab_pres_event_especia'!E2:E48, "I")</f>
        <v>0</v>
      </c>
      <c r="F25" s="43">
        <f>COUNTIFS('1_2_1_7_trab_pres_event_especia'!A2:A48,integrantes_area!B7,'1_2_1_7_trab_pres_event_especia'!E2:E48, "C")</f>
        <v>0</v>
      </c>
      <c r="G25" s="43">
        <f>SUMIFS('1_2_1_7_trab_pres_event_especia'!D2:D48,'1_2_1_7_trab_pres_event_especia'!A2:A48,integrantes_area!B7,'1_2_1_7_trab_pres_event_especia'!E2:E48, "C")</f>
        <v>0</v>
      </c>
      <c r="H25" s="24">
        <f>COUNTIFS('1_2_1_7_trab_pres_event_especia'!A2:A48,integrantes_area!B8,'1_2_1_7_trab_pres_event_especia'!E2:E48, "I")</f>
        <v>8</v>
      </c>
      <c r="I25" s="24">
        <f>SUMIFS('1_2_1_7_trab_pres_event_especia'!C2:C48,'1_2_1_7_trab_pres_event_especia'!A2:A48,integrantes_area!B8,'1_2_1_7_trab_pres_event_especia'!E2:E48, "I")</f>
        <v>1760</v>
      </c>
      <c r="J25" s="24">
        <f>COUNTIFS('1_2_1_7_trab_pres_event_especia'!A2:A48,integrantes_area!B8,'1_2_1_7_trab_pres_event_especia'!E2:E48, "C")</f>
        <v>0</v>
      </c>
      <c r="K25" s="24">
        <f>SUMIFS('1_2_1_7_trab_pres_event_especia'!D2:D48,'1_2_1_7_trab_pres_event_especia'!A2:A48,integrantes_area!B8,'1_2_1_7_trab_pres_event_especia'!E2:E48, "C")</f>
        <v>0</v>
      </c>
      <c r="L25" s="24">
        <f>COUNTIFS('1_2_1_7_trab_pres_event_especia'!A2:A48,integrantes_area!B9,'1_2_1_7_trab_pres_event_especia'!E2:E48, "I")</f>
        <v>11</v>
      </c>
      <c r="M25" s="24">
        <f>SUMIFS('1_2_1_7_trab_pres_event_especia'!C2:C48,'1_2_1_7_trab_pres_event_especia'!A2:A48,integrantes_area!B9,'1_2_1_7_trab_pres_event_especia'!E2:E48, "I")</f>
        <v>2420</v>
      </c>
      <c r="N25" s="24">
        <f>COUNTIFS('1_2_1_7_trab_pres_event_especia'!A2:A48,integrantes_area!B9,'1_2_1_7_trab_pres_event_especia'!E2:E48, "C")</f>
        <v>0</v>
      </c>
      <c r="O25" s="24">
        <f>SUMIFS('1_2_1_7_trab_pres_event_especia'!D2:D48,'1_2_1_7_trab_pres_event_especia'!A2:A48,integrantes_area!B9,'1_2_1_7_trab_pres_event_especia'!E2:E48, "C")</f>
        <v>0</v>
      </c>
      <c r="P25" s="22">
        <f>COUNTIFS('1_2_1_7_trab_pres_event_especia'!A2:A48,integrantes_area!B10,'1_2_1_7_trab_pres_event_especia'!E2:E48, "I")</f>
        <v>0</v>
      </c>
      <c r="Q25" s="24">
        <f>SUMIFS('1_2_1_7_trab_pres_event_especia'!C2:C48,'1_2_1_7_trab_pres_event_especia'!A2:A48,integrantes_area!B10,'1_2_1_7_trab_pres_event_especia'!E2:E48, "I")</f>
        <v>0</v>
      </c>
      <c r="R25" s="24">
        <f>COUNTIFS('1_2_1_7_trab_pres_event_especia'!A2:A48,integrantes_area!B10,'1_2_1_7_trab_pres_event_especia'!E2:E48, "C")</f>
        <v>0</v>
      </c>
      <c r="S25" s="24">
        <f>SUMIFS('1_2_1_7_trab_pres_event_especia'!D2:D48,'1_2_1_7_trab_pres_event_especia'!A2:A48,integrantes_area!B10,'1_2_1_7_trab_pres_event_especia'!E2:E48, "C")</f>
        <v>0</v>
      </c>
      <c r="T25" s="22">
        <f>COUNTIFS('1_2_1_7_trab_pres_event_especia'!A2:A48,integrantes_area!B11,'1_2_1_7_trab_pres_event_especia'!E2:E48, "I")</f>
        <v>1</v>
      </c>
      <c r="U25" s="24">
        <f>SUMIFS('1_2_1_7_trab_pres_event_especia'!C2:C48,'1_2_1_7_trab_pres_event_especia'!A2:A48,integrantes_area!B11,'1_2_1_7_trab_pres_event_especia'!E2:E48, "I")</f>
        <v>220</v>
      </c>
      <c r="V25" s="24">
        <f>COUNTIFS('1_2_1_7_trab_pres_event_especia'!A2:A48,integrantes_area!B11,'1_2_1_7_trab_pres_event_especia'!E2:E48, "C")</f>
        <v>0</v>
      </c>
      <c r="W25" s="24">
        <f>SUMIFS('1_2_1_7_trab_pres_event_especia'!D2:D48,'1_2_1_7_trab_pres_event_especia'!A2:A48,integrantes_area!B11,'1_2_1_7_trab_pres_event_especia'!E2:E48, "C")</f>
        <v>0</v>
      </c>
      <c r="X25" s="24">
        <f>COUNTIFS('1_2_1_7_trab_pres_event_especia'!A2:A48,integrantes_area!B12,'1_2_1_7_trab_pres_event_especia'!E2:E48, "I")</f>
        <v>0</v>
      </c>
      <c r="Y25" s="24">
        <f>SUMIFS('1_2_1_7_trab_pres_event_especia'!C2:C48,'1_2_1_7_trab_pres_event_especia'!A2:A48,integrantes_area!B12,'1_2_1_7_trab_pres_event_especia'!E2:E48, "I")</f>
        <v>0</v>
      </c>
      <c r="Z25" s="24">
        <f>COUNTIFS('1_2_1_7_trab_pres_event_especia'!A2:A48,integrantes_area!B12,'1_2_1_7_trab_pres_event_especia'!E2:E48, "C")</f>
        <v>0</v>
      </c>
      <c r="AA25" s="24">
        <f>SUMIFS('1_2_1_7_trab_pres_event_especia'!D2:D48,'1_2_1_7_trab_pres_event_especia'!A2:A48,integrantes_area!B12,'1_2_1_7_trab_pres_event_especia'!E2:E48, "C")</f>
        <v>0</v>
      </c>
      <c r="AB25" s="24">
        <f>COUNTIFS('1_2_1_7_trab_pres_event_especia'!A2:A48,integrantes_area!B13,'1_2_1_7_trab_pres_event_especia'!E2:E48, "I")</f>
        <v>2</v>
      </c>
      <c r="AC25" s="24">
        <f>SUMIFS('1_2_1_7_trab_pres_event_especia'!C2:C48,'1_2_1_7_trab_pres_event_especia'!A2:A48,integrantes_area!B13,'1_2_1_7_trab_pres_event_especia'!E2:E48, "I")</f>
        <v>440</v>
      </c>
      <c r="AD25" s="24">
        <f>COUNTIFS('1_2_1_7_trab_pres_event_especia'!A2:A48,integrantes_area!B13,'1_2_1_7_trab_pres_event_especia'!E2:E48, "C")</f>
        <v>0</v>
      </c>
      <c r="AE25" s="24">
        <f>SUMIFS('1_2_1_7_trab_pres_event_especia'!D2:D48,'1_2_1_7_trab_pres_event_especia'!A2:A48,integrantes_area!B13,'1_2_1_7_trab_pres_event_especia'!E2:E48, "C")</f>
        <v>0</v>
      </c>
      <c r="AF25" s="22">
        <f>COUNTIFS('1_2_1_7_trab_pres_event_especia'!A2:A48,integrantes_area!B14,'1_2_1_7_trab_pres_event_especia'!E2:E48, "I")</f>
        <v>0</v>
      </c>
      <c r="AG25" s="24">
        <f>SUMIFS('1_2_1_7_trab_pres_event_especia'!C2:C48,'1_2_1_7_trab_pres_event_especia'!A2:A48,integrantes_area!B14,'1_2_1_7_trab_pres_event_especia'!E2:E48, "I")</f>
        <v>0</v>
      </c>
      <c r="AH25" s="22">
        <f>COUNTIFS('1_2_1_7_trab_pres_event_especia'!A2:A48,integrantes_area!B14,'1_2_1_7_trab_pres_event_especia'!E2:E48, "C")</f>
        <v>0</v>
      </c>
      <c r="AI25" s="24">
        <f>SUMIFS('1_2_1_7_trab_pres_event_especia'!D2:D48,'1_2_1_7_trab_pres_event_especia'!A2:A48,integrantes_area!B14,'1_2_1_7_trab_pres_event_especia'!E2:E48, "C")</f>
        <v>0</v>
      </c>
      <c r="AJ25" s="22">
        <f>COUNTIFS('1_2_1_7_trab_pres_event_especia'!A2:A48,integrantes_area!B15,'1_2_1_7_trab_pres_event_especia'!E2:E48, "I")</f>
        <v>0</v>
      </c>
      <c r="AK25" s="24">
        <f>SUMIFS('1_2_1_7_trab_pres_event_especia'!C2:C48,'1_2_1_7_trab_pres_event_especia'!A2:A48,integrantes_area!B15,'1_2_1_7_trab_pres_event_especia'!E2:E48, "I")</f>
        <v>0</v>
      </c>
      <c r="AL25" s="22">
        <f>COUNTIFS('1_2_1_7_trab_pres_event_especia'!A2:A48,integrantes_area!B15,'1_2_1_7_trab_pres_event_especia'!E2:E48, "C")</f>
        <v>0</v>
      </c>
      <c r="AM25" s="24">
        <f>SUMIFS('1_2_1_7_trab_pres_event_especia'!D2:D48,'1_2_1_7_trab_pres_event_especia'!A2:A48,integrantes_area!B15,'1_2_1_7_trab_pres_event_especia'!E2:E48, "C")</f>
        <v>0</v>
      </c>
      <c r="AN25" s="22">
        <f>COUNTIFS('1_2_1_7_trab_pres_event_especia'!A2:A48,integrantes_area!B16,'1_2_1_7_trab_pres_event_especia'!E2:E48, "I")</f>
        <v>0</v>
      </c>
      <c r="AO25" s="24">
        <f>SUMIFS('1_2_1_7_trab_pres_event_especia'!C2:C48,'1_2_1_7_trab_pres_event_especia'!A2:A48,integrantes_area!B16,'1_2_1_7_trab_pres_event_especia'!E2:E48, "I")</f>
        <v>0</v>
      </c>
      <c r="AP25" s="24">
        <f>COUNTIFS('1_2_1_7_trab_pres_event_especia'!A2:A48,integrantes_area!B16,'1_2_1_7_trab_pres_event_especia'!E2:E48, "C")</f>
        <v>0</v>
      </c>
      <c r="AQ25" s="24">
        <f>SUMIFS('1_2_1_7_trab_pres_event_especia'!D2:D48,'1_2_1_7_trab_pres_event_especia'!A2:A48,integrantes_area!B16,'1_2_1_7_trab_pres_event_especia'!E2:E48, "C")</f>
        <v>0</v>
      </c>
      <c r="AR25" s="24">
        <f>COUNTIFS('1_2_1_7_trab_pres_event_especia'!A2:A48,integrantes_area!B17,'1_2_1_7_trab_pres_event_especia'!E2:E48, "I")</f>
        <v>4</v>
      </c>
      <c r="AS25" s="24">
        <f>SUMIFS('1_2_1_7_trab_pres_event_especia'!C2:C48,'1_2_1_7_trab_pres_event_especia'!A2:A48,integrantes_area!B17,'1_2_1_7_trab_pres_event_especia'!E2:E48, "I")</f>
        <v>880</v>
      </c>
      <c r="AT25" s="24">
        <f>COUNTIFS('1_2_1_7_trab_pres_event_especia'!A2:A48,integrantes_area!B17,'1_2_1_7_trab_pres_event_especia'!E2:E48, "C")</f>
        <v>0</v>
      </c>
      <c r="AU25" s="24">
        <f>SUMIFS('1_2_1_7_trab_pres_event_especia'!D2:D48,'1_2_1_7_trab_pres_event_especia'!A2:A48,integrantes_area!B17,'1_2_1_7_trab_pres_event_especia'!E2:E48, "C")</f>
        <v>0</v>
      </c>
      <c r="AV25" s="24">
        <f>COUNTIFS('1_2_1_7_trab_pres_event_especia'!A2:A48,integrantes_area!B18,'1_2_1_7_trab_pres_event_especia'!E2:E48, "I")</f>
        <v>0</v>
      </c>
      <c r="AW25" s="24">
        <f>SUMIFS('1_2_1_7_trab_pres_event_especia'!C2:C48,'1_2_1_7_trab_pres_event_especia'!A2:A48,integrantes_area!B18,'1_2_1_7_trab_pres_event_especia'!E2:E48, "I")</f>
        <v>0</v>
      </c>
      <c r="AX25" s="24">
        <f>COUNTIFS('1_2_1_7_trab_pres_event_especia'!A2:A48,integrantes_area!B18,'1_2_1_7_trab_pres_event_especia'!E2:E48, "C")</f>
        <v>0</v>
      </c>
      <c r="AY25" s="24">
        <f>SUMIFS('1_2_1_7_trab_pres_event_especia'!D2:D48,'1_2_1_7_trab_pres_event_especia'!A2:A48,integrantes_area!B18,'1_2_1_7_trab_pres_event_especia'!E2:E48, "C")</f>
        <v>0</v>
      </c>
      <c r="AZ25" s="24">
        <f>COUNTIFS('1_2_1_7_trab_pres_event_especia'!A2:A48,integrantes_area!B19,'1_2_1_7_trab_pres_event_especia'!E2:E48, "I")</f>
        <v>3</v>
      </c>
      <c r="BA25" s="24">
        <f>SUMIFS('1_2_1_7_trab_pres_event_especia'!C2:C48,'1_2_1_7_trab_pres_event_especia'!A2:A48,integrantes_area!B19,'1_2_1_7_trab_pres_event_especia'!E2:E48, "I")</f>
        <v>660</v>
      </c>
      <c r="BB25" s="24">
        <f>COUNTIFS('1_2_1_7_trab_pres_event_especia'!A2:A48,integrantes_area!B19,'1_2_1_7_trab_pres_event_especia'!E2:E48, "C")</f>
        <v>0</v>
      </c>
      <c r="BC25" s="24">
        <f>SUMIFS('1_2_1_7_trab_pres_event_especia'!D2:D48,'1_2_1_7_trab_pres_event_especia'!A2:A48,integrantes_area!B19,'1_2_1_7_trab_pres_event_especia'!E2:E48, "C")</f>
        <v>0</v>
      </c>
      <c r="BD25" s="24">
        <f>COUNTIFS('1_2_1_7_trab_pres_event_especia'!A2:A48,integrantes_area!B20,'1_2_1_7_trab_pres_event_especia'!E2:E48, "I")</f>
        <v>0</v>
      </c>
      <c r="BE25" s="24">
        <f>SUMIFS('1_2_1_7_trab_pres_event_especia'!C2:C48,'1_2_1_7_trab_pres_event_especia'!A2:A48,integrantes_area!B20,'1_2_1_7_trab_pres_event_especia'!E2:E48, "I")</f>
        <v>0</v>
      </c>
      <c r="BF25" s="24">
        <f>COUNTIFS('1_2_1_7_trab_pres_event_especia'!A2:A48,integrantes_area!B20,'1_2_1_7_trab_pres_event_especia'!E2:E48, "C")</f>
        <v>0</v>
      </c>
      <c r="BG25" s="24">
        <f>SUMIFS('1_2_1_7_trab_pres_event_especia'!D2:D48,'1_2_1_7_trab_pres_event_especia'!A2:A48,integrantes_area!B20,'1_2_1_7_trab_pres_event_especia'!E2:E48, "C")</f>
        <v>0</v>
      </c>
      <c r="BH25" s="24">
        <f>COUNTIFS('1_2_1_7_trab_pres_event_especia'!A2:A48,integrantes_area!B21,'1_2_1_7_trab_pres_event_especia'!E2:E48, "I")</f>
        <v>7</v>
      </c>
      <c r="BI25" s="24">
        <f>SUMIFS('1_2_1_7_trab_pres_event_especia'!C2:C48,'1_2_1_7_trab_pres_event_especia'!A2:A48,integrantes_area!B21,'1_2_1_7_trab_pres_event_especia'!E2:E48, "I")</f>
        <v>1540</v>
      </c>
      <c r="BJ25" s="24">
        <f>COUNTIFS('1_2_1_7_trab_pres_event_especia'!A2:A48,integrantes_area!B21,'1_2_1_7_trab_pres_event_especia'!E2:E48, "C")</f>
        <v>0</v>
      </c>
      <c r="BK25" s="24">
        <f>SUMIFS('1_2_1_7_trab_pres_event_especia'!D2:D48,'1_2_1_7_trab_pres_event_especia'!A2:A48,integrantes_area!B21,'1_2_1_7_trab_pres_event_especia'!E2:E48, "C")</f>
        <v>0</v>
      </c>
      <c r="BL25" s="24">
        <f>COUNTIFS('1_2_1_7_trab_pres_event_especia'!A2:A48,integrantes_area!B22,'1_2_1_7_trab_pres_event_especia'!E2:E48, "I")</f>
        <v>0</v>
      </c>
      <c r="BM25" s="24">
        <f>SUMIFS('1_2_1_7_trab_pres_event_especia'!C2:C48,'1_2_1_7_trab_pres_event_especia'!A2:A48,integrantes_area!B22,'1_2_1_7_trab_pres_event_especia'!E2:E48, "I")</f>
        <v>0</v>
      </c>
      <c r="BN25" s="24">
        <f>COUNTIFS('1_2_1_7_trab_pres_event_especia'!A2:A48,integrantes_area!B22,'1_2_1_7_trab_pres_event_especia'!E2:E48, "C")</f>
        <v>0</v>
      </c>
      <c r="BO25" s="24">
        <f>SUMIFS('1_2_1_7_trab_pres_event_especia'!D2:D48,'1_2_1_7_trab_pres_event_especia'!A2:A48,integrantes_area!B22,'1_2_1_7_trab_pres_event_especia'!E2:E48, "C")</f>
        <v>0</v>
      </c>
      <c r="BP25" s="24">
        <f>COUNTIFS('1_2_1_7_trab_pres_event_especia'!A2:A48,integrantes_area!B23,'1_2_1_7_trab_pres_event_especia'!E2:E48, "I")</f>
        <v>0</v>
      </c>
      <c r="BQ25" s="24">
        <f>SUMIFS('1_2_1_7_trab_pres_event_especia'!C2:C48,'1_2_1_7_trab_pres_event_especia'!A2:A48,integrantes_area!B23,'1_2_1_7_trab_pres_event_especia'!E2:E48, "I")</f>
        <v>0</v>
      </c>
      <c r="BR25" s="24">
        <f>COUNTIFS('1_2_1_7_trab_pres_event_especia'!A2:A48,integrantes_area!B23,'1_2_1_7_trab_pres_event_especia'!E2:E48, "C")</f>
        <v>0</v>
      </c>
      <c r="BS25" s="24">
        <f>SUMIFS('1_2_1_7_trab_pres_event_especia'!D2:D48,'1_2_1_7_trab_pres_event_especia'!A2:A48,integrantes_area!B23,'1_2_1_7_trab_pres_event_especia'!E2:E48, "C")</f>
        <v>0</v>
      </c>
      <c r="BT25" s="38">
        <f>SUM('1_2_1_7_trab_pres_event_especia'!H52)</f>
        <v>7920</v>
      </c>
    </row>
    <row r="26" spans="1:72" x14ac:dyDescent="0.25">
      <c r="B26" s="25" t="s">
        <v>173</v>
      </c>
      <c r="C26" s="38" t="s">
        <v>126</v>
      </c>
      <c r="D26" s="24">
        <f>COUNTIFS('1_2_1_8_conferencias_magistrale'!A2:A22,integrantes_area!B7,'1_2_1_8_conferencias_magistrale'!E2:E22, "I")</f>
        <v>0</v>
      </c>
      <c r="E26" s="24">
        <f>SUMIFS('1_2_1_8_conferencias_magistrale'!C2:C22,'1_2_1_8_conferencias_magistrale'!A2:A22,integrantes_area!B7,'1_2_1_8_conferencias_magistrale'!E2:E22, "I")</f>
        <v>0</v>
      </c>
      <c r="F26" s="24">
        <f>COUNTIFS('1_2_1_8_conferencias_magistrale'!A2:A22,integrantes_area!B7,'1_2_1_8_conferencias_magistrale'!E2:E22, "C")</f>
        <v>0</v>
      </c>
      <c r="G26" s="24">
        <f>SUMIFS('1_2_1_8_conferencias_magistrale'!D2:D22,'1_2_1_8_conferencias_magistrale'!A2:A22,integrantes_area!B7,'1_2_1_8_conferencias_magistrale'!E2:E22, "C")</f>
        <v>0</v>
      </c>
      <c r="H26" s="24">
        <f>COUNTIFS('1_2_1_8_conferencias_magistrale'!A2:A22,integrantes_area!B8,'1_2_1_8_conferencias_magistrale'!E2:E22, "I")</f>
        <v>0</v>
      </c>
      <c r="I26" s="24">
        <f>SUMIFS('1_2_1_8_conferencias_magistrale'!C2:C22,'1_2_1_8_conferencias_magistrale'!A2:A22,integrantes_area!B8,'1_2_1_8_conferencias_magistrale'!E2:E22, "I")</f>
        <v>0</v>
      </c>
      <c r="J26" s="24">
        <f>COUNTIFS('1_2_1_8_conferencias_magistrale'!A2:A22,integrantes_area!B8,'1_2_1_8_conferencias_magistrale'!E2:E22, "C")</f>
        <v>0</v>
      </c>
      <c r="K26" s="24">
        <f>SUMIFS('1_2_1_8_conferencias_magistrale'!D2:D22,'1_2_1_8_conferencias_magistrale'!A2:A22,integrantes_area!B8,'1_2_1_8_conferencias_magistrale'!E2:E22, "C")</f>
        <v>0</v>
      </c>
      <c r="L26" s="24">
        <f>COUNTIFS('1_2_1_8_conferencias_magistrale'!A2:A22,integrantes_area!B9,'1_2_1_8_conferencias_magistrale'!E2:E22, "I")</f>
        <v>0</v>
      </c>
      <c r="M26" s="24">
        <f>SUMIFS('1_2_1_8_conferencias_magistrale'!C2:C22,'1_2_1_8_conferencias_magistrale'!A2:A22,integrantes_area!B9,'1_2_1_8_conferencias_magistrale'!E2:E22, "I")</f>
        <v>0</v>
      </c>
      <c r="N26" s="24">
        <f>COUNTIFS('1_2_1_8_conferencias_magistrale'!A2:A22,integrantes_area!B9,'1_2_1_8_conferencias_magistrale'!E2:E22, "C")</f>
        <v>0</v>
      </c>
      <c r="O26" s="24">
        <f>SUMIFS('1_2_1_8_conferencias_magistrale'!D2:D22,'1_2_1_8_conferencias_magistrale'!A2:A22,integrantes_area!B9,'1_2_1_8_conferencias_magistrale'!E2:E22, "C")</f>
        <v>0</v>
      </c>
      <c r="P26" s="22">
        <f>COUNTIFS('1_2_1_8_conferencias_magistrale'!A2:A22,integrantes_area!B10,'1_2_1_8_conferencias_magistrale'!E2:E22, "I")</f>
        <v>0</v>
      </c>
      <c r="Q26" s="24">
        <f>SUMIFS('1_2_1_8_conferencias_magistrale'!C2:C22,'1_2_1_8_conferencias_magistrale'!A2:A22,integrantes_area!B10,'1_2_1_8_conferencias_magistrale'!E2:E22, "I")</f>
        <v>0</v>
      </c>
      <c r="R26" s="24">
        <f>COUNTIFS('1_2_1_8_conferencias_magistrale'!A2:A22,integrantes_area!B10,'1_2_1_8_conferencias_magistrale'!E2:E22, "C")</f>
        <v>0</v>
      </c>
      <c r="S26" s="24">
        <f>SUMIFS('1_2_1_8_conferencias_magistrale'!D2:D22,'1_2_1_8_conferencias_magistrale'!A2:A22,integrantes_area!B10,'1_2_1_8_conferencias_magistrale'!E2:E22, "C")</f>
        <v>0</v>
      </c>
      <c r="T26" s="24">
        <f>COUNTIFS('1_2_1_8_conferencias_magistrale'!A2:A22,integrantes_area!B11,'1_2_1_8_conferencias_magistrale'!E2:E22, "I")</f>
        <v>1</v>
      </c>
      <c r="U26" s="24">
        <f>SUMIFS('1_2_1_8_conferencias_magistrale'!C2:C22,'1_2_1_8_conferencias_magistrale'!A2:A22,integrantes_area!B11,'1_2_1_8_conferencias_magistrale'!E2:E22, "I")</f>
        <v>495</v>
      </c>
      <c r="V26" s="24">
        <f>COUNTIFS('1_2_1_8_conferencias_magistrale'!A2:A22,integrantes_area!B11,'1_2_1_8_conferencias_magistrale'!E2:E22, "C")</f>
        <v>0</v>
      </c>
      <c r="W26" s="24">
        <f>SUMIFS('1_2_1_8_conferencias_magistrale'!D2:D22,'1_2_1_8_conferencias_magistrale'!A2:A22,integrantes_area!B11,'1_2_1_8_conferencias_magistrale'!E2:E22, "C")</f>
        <v>0</v>
      </c>
      <c r="X26" s="24">
        <f>COUNTIFS('1_2_1_8_conferencias_magistrale'!A2:A22,integrantes_area!B12,'1_2_1_8_conferencias_magistrale'!E2:E22, "I")</f>
        <v>0</v>
      </c>
      <c r="Y26" s="24">
        <f>SUMIFS('1_2_1_8_conferencias_magistrale'!C2:C22,'1_2_1_8_conferencias_magistrale'!A2:A22,integrantes_area!B12,'1_2_1_8_conferencias_magistrale'!E2:E22, "I")</f>
        <v>0</v>
      </c>
      <c r="Z26" s="24">
        <f>COUNTIFS('1_2_1_8_conferencias_magistrale'!A2:A22,integrantes_area!B12,'1_2_1_8_conferencias_magistrale'!E2:E22, "C")</f>
        <v>0</v>
      </c>
      <c r="AA26" s="24">
        <f>SUMIFS('1_2_1_8_conferencias_magistrale'!D2:D22,'1_2_1_8_conferencias_magistrale'!A2:A22,integrantes_area!B12,'1_2_1_8_conferencias_magistrale'!E2:E22, "C")</f>
        <v>0</v>
      </c>
      <c r="AB26" s="24">
        <f>COUNTIFS('1_2_1_8_conferencias_magistrale'!A2:A22,integrantes_area!B13,'1_2_1_8_conferencias_magistrale'!E2:E22, "I")</f>
        <v>0</v>
      </c>
      <c r="AC26" s="24">
        <f>SUMIFS('1_2_1_8_conferencias_magistrale'!C2:C22,'1_2_1_8_conferencias_magistrale'!A2:A22,integrantes_area!B13,'1_2_1_8_conferencias_magistrale'!E2:E22, "I")</f>
        <v>0</v>
      </c>
      <c r="AD26" s="24">
        <f>COUNTIFS('1_2_1_8_conferencias_magistrale'!A2:A22,integrantes_area!B13,'1_2_1_8_conferencias_magistrale'!E2:E22, "C")</f>
        <v>0</v>
      </c>
      <c r="AE26" s="24">
        <f>SUMIFS('1_2_1_8_conferencias_magistrale'!D2:D22,'1_2_1_8_conferencias_magistrale'!A2:A22,integrantes_area!B13,'1_2_1_8_conferencias_magistrale'!E2:E22, "C")</f>
        <v>0</v>
      </c>
      <c r="AF26" s="24">
        <f>COUNTIFS('1_2_1_8_conferencias_magistrale'!A2:A22,integrantes_area!B14,'1_2_1_8_conferencias_magistrale'!E2:E22, "I")</f>
        <v>0</v>
      </c>
      <c r="AG26" s="24">
        <f>SUMIFS('1_2_1_8_conferencias_magistrale'!C2:C22,'1_2_1_8_conferencias_magistrale'!A2:A22,integrantes_area!B14,'1_2_1_8_conferencias_magistrale'!E2:E22, "I")</f>
        <v>0</v>
      </c>
      <c r="AH26" s="24">
        <f>COUNTIFS('1_2_1_8_conferencias_magistrale'!A2:A22,integrantes_area!B14,'1_2_1_8_conferencias_magistrale'!E2:E22, "C")</f>
        <v>0</v>
      </c>
      <c r="AI26" s="24">
        <f>SUMIFS('1_2_1_8_conferencias_magistrale'!D2:D22,'1_2_1_8_conferencias_magistrale'!A2:A22,integrantes_area!B14,'1_2_1_8_conferencias_magistrale'!E2:E22, "C")</f>
        <v>0</v>
      </c>
      <c r="AJ26" s="24">
        <f>COUNTIFS('1_2_1_8_conferencias_magistrale'!A2:A22,integrantes_area!B15,'1_2_1_8_conferencias_magistrale'!E2:E22, "I")</f>
        <v>0</v>
      </c>
      <c r="AK26" s="24">
        <f>SUMIFS('1_2_1_8_conferencias_magistrale'!C2:C22,'1_2_1_8_conferencias_magistrale'!A2:A22,integrantes_area!B15,'1_2_1_8_conferencias_magistrale'!E2:E22, "I")</f>
        <v>0</v>
      </c>
      <c r="AL26" s="24">
        <f>COUNTIFS('1_2_1_8_conferencias_magistrale'!A2:A22,integrantes_area!B15,'1_2_1_8_conferencias_magistrale'!E2:E22, "C")</f>
        <v>0</v>
      </c>
      <c r="AM26" s="24">
        <f>SUMIFS('1_2_1_8_conferencias_magistrale'!D2:D22,'1_2_1_8_conferencias_magistrale'!A2:A22,integrantes_area!B15,'1_2_1_8_conferencias_magistrale'!E2:E22, "C")</f>
        <v>0</v>
      </c>
      <c r="AN26" s="24">
        <f>COUNTIFS('1_2_1_8_conferencias_magistrale'!A2:A22,integrantes_area!B16,'1_2_1_8_conferencias_magistrale'!E2:E22, "I")</f>
        <v>0</v>
      </c>
      <c r="AO26" s="24">
        <f>SUMIFS('1_2_1_8_conferencias_magistrale'!C2:C22,'1_2_1_8_conferencias_magistrale'!A2:A22,integrantes_area!B16,'1_2_1_8_conferencias_magistrale'!E2:E22, "I")</f>
        <v>0</v>
      </c>
      <c r="AP26" s="24">
        <f>COUNTIFS('1_2_1_8_conferencias_magistrale'!A2:A22,integrantes_area!B16,'1_2_1_8_conferencias_magistrale'!E2:E22, "C")</f>
        <v>0</v>
      </c>
      <c r="AQ26" s="24">
        <f>SUMIFS('1_2_1_8_conferencias_magistrale'!D2:D22,'1_2_1_8_conferencias_magistrale'!A2:A22,integrantes_area!B16,'1_2_1_8_conferencias_magistrale'!E2:E22, "C")</f>
        <v>0</v>
      </c>
      <c r="AR26" s="24">
        <f>COUNTIFS('1_2_1_8_conferencias_magistrale'!A2:A22,integrantes_area!B17,'1_2_1_8_conferencias_magistrale'!E2:E22, "I")</f>
        <v>1</v>
      </c>
      <c r="AS26" s="24">
        <f>SUMIFS('1_2_1_8_conferencias_magistrale'!C2:C22,'1_2_1_8_conferencias_magistrale'!A2:A22,integrantes_area!B17,'1_2_1_8_conferencias_magistrale'!E2:E22, "I")</f>
        <v>495</v>
      </c>
      <c r="AT26" s="24">
        <f>COUNTIFS('1_2_1_8_conferencias_magistrale'!A2:A22,integrantes_area!B17,'1_2_1_8_conferencias_magistrale'!E2:E22, "C")</f>
        <v>0</v>
      </c>
      <c r="AU26" s="24">
        <f>SUMIFS('1_2_1_8_conferencias_magistrale'!D2:D22,'1_2_1_8_conferencias_magistrale'!A2:A22,integrantes_area!B17,'1_2_1_8_conferencias_magistrale'!E2:E22, "C")</f>
        <v>0</v>
      </c>
      <c r="AV26" s="24">
        <f>COUNTIFS('1_2_1_8_conferencias_magistrale'!A2:A22,integrantes_area!B18,'1_2_1_8_conferencias_magistrale'!E2:E22, "I")</f>
        <v>0</v>
      </c>
      <c r="AW26" s="24">
        <f>SUMIFS('1_2_1_8_conferencias_magistrale'!C2:C22,'1_2_1_8_conferencias_magistrale'!A2:A22,integrantes_area!B18,'1_2_1_8_conferencias_magistrale'!E2:E22, "I")</f>
        <v>0</v>
      </c>
      <c r="AX26" s="24">
        <f>COUNTIFS('1_2_1_8_conferencias_magistrale'!A2:A22,integrantes_area!B18,'1_2_1_8_conferencias_magistrale'!E2:E22, "C")</f>
        <v>0</v>
      </c>
      <c r="AY26" s="24">
        <f>SUMIFS('1_2_1_8_conferencias_magistrale'!D2:D22,'1_2_1_8_conferencias_magistrale'!A2:A22,integrantes_area!B18,'1_2_1_8_conferencias_magistrale'!E2:E22, "C")</f>
        <v>0</v>
      </c>
      <c r="AZ26" s="24">
        <f>COUNTIFS('1_2_1_8_conferencias_magistrale'!A2:A22,integrantes_area!B19,'1_2_1_8_conferencias_magistrale'!E2:E22, "I")</f>
        <v>0</v>
      </c>
      <c r="BA26" s="24">
        <f>SUMIFS('1_2_1_8_conferencias_magistrale'!C2:C22,'1_2_1_8_conferencias_magistrale'!A2:A22,integrantes_area!B19,'1_2_1_8_conferencias_magistrale'!E2:E22, "I")</f>
        <v>0</v>
      </c>
      <c r="BB26" s="24">
        <f>COUNTIFS('1_2_1_8_conferencias_magistrale'!A2:A22,integrantes_area!B19,'1_2_1_8_conferencias_magistrale'!E2:E22, "C")</f>
        <v>0</v>
      </c>
      <c r="BC26" s="24">
        <f>SUMIFS('1_2_1_8_conferencias_magistrale'!D2:D22,'1_2_1_8_conferencias_magistrale'!A2:A22,integrantes_area!B19,'1_2_1_8_conferencias_magistrale'!E2:E22, "C")</f>
        <v>0</v>
      </c>
      <c r="BD26" s="24">
        <f>COUNTIFS('1_2_1_8_conferencias_magistrale'!A2:A22,integrantes_area!B20,'1_2_1_8_conferencias_magistrale'!E2:E22, "I")</f>
        <v>0</v>
      </c>
      <c r="BE26" s="24">
        <f>SUMIFS('1_2_1_8_conferencias_magistrale'!C2:C22,'1_2_1_8_conferencias_magistrale'!A2:A22,integrantes_area!B20,'1_2_1_8_conferencias_magistrale'!E2:E22, "I")</f>
        <v>0</v>
      </c>
      <c r="BF26" s="24">
        <f>COUNTIFS('1_2_1_8_conferencias_magistrale'!A2:A22,integrantes_area!B20,'1_2_1_8_conferencias_magistrale'!E2:E22, "C")</f>
        <v>0</v>
      </c>
      <c r="BG26" s="24">
        <f>SUMIFS('1_2_1_8_conferencias_magistrale'!D2:D22,'1_2_1_8_conferencias_magistrale'!A2:A22,integrantes_area!B20,'1_2_1_8_conferencias_magistrale'!E2:E22, "C")</f>
        <v>0</v>
      </c>
      <c r="BH26" s="24">
        <f>COUNTIFS('1_2_1_8_conferencias_magistrale'!A2:A22,integrantes_area!B21,'1_2_1_8_conferencias_magistrale'!E2:E22, "I")</f>
        <v>1</v>
      </c>
      <c r="BI26" s="24">
        <f>SUMIFS('1_2_1_8_conferencias_magistrale'!C2:C22,'1_2_1_8_conferencias_magistrale'!A2:A22,integrantes_area!B21,'1_2_1_8_conferencias_magistrale'!E2:E22, "I")</f>
        <v>495</v>
      </c>
      <c r="BJ26" s="24">
        <f>COUNTIFS('1_2_1_8_conferencias_magistrale'!A2:A22,integrantes_area!B21,'1_2_1_8_conferencias_magistrale'!E2:E22, "C")</f>
        <v>0</v>
      </c>
      <c r="BK26" s="24">
        <f>SUMIFS('1_2_1_8_conferencias_magistrale'!D2:D22,'1_2_1_8_conferencias_magistrale'!A2:A22,integrantes_area!B21,'1_2_1_8_conferencias_magistrale'!E2:E22, "C")</f>
        <v>0</v>
      </c>
      <c r="BL26" s="24">
        <f>COUNTIFS('1_2_1_8_conferencias_magistrale'!A2:A22,integrantes_area!B22,'1_2_1_8_conferencias_magistrale'!E2:E22, "I")</f>
        <v>0</v>
      </c>
      <c r="BM26" s="24">
        <f>SUMIFS('1_2_1_8_conferencias_magistrale'!C2:C22,'1_2_1_8_conferencias_magistrale'!A2:A22,integrantes_area!B22,'1_2_1_8_conferencias_magistrale'!E2:E22, "I")</f>
        <v>0</v>
      </c>
      <c r="BN26" s="24">
        <f>COUNTIFS('1_2_1_8_conferencias_magistrale'!A2:A22,integrantes_area!B22,'1_2_1_8_conferencias_magistrale'!E2:E22, "C")</f>
        <v>0</v>
      </c>
      <c r="BO26" s="24">
        <f>SUMIFS('1_2_1_8_conferencias_magistrale'!D2:D22,'1_2_1_8_conferencias_magistrale'!A2:A22,integrantes_area!B22,'1_2_1_8_conferencias_magistrale'!E2:E22, "C")</f>
        <v>0</v>
      </c>
      <c r="BP26" s="24">
        <f>COUNTIFS('1_2_1_8_conferencias_magistrale'!A2:A22,integrantes_area!B23,'1_2_1_8_conferencias_magistrale'!E2:E22, "I")</f>
        <v>0</v>
      </c>
      <c r="BQ26" s="24">
        <f>SUMIFS('1_2_1_8_conferencias_magistrale'!C2:C22,'1_2_1_8_conferencias_magistrale'!A2:A22,integrantes_area!B23,'1_2_1_8_conferencias_magistrale'!E2:E22, "I")</f>
        <v>0</v>
      </c>
      <c r="BR26" s="24">
        <f>COUNTIFS('1_2_1_8_conferencias_magistrale'!A2:A22,integrantes_area!B23,'1_2_1_8_conferencias_magistrale'!E2:E22, "C")</f>
        <v>0</v>
      </c>
      <c r="BS26" s="24">
        <f>SUMIFS('1_2_1_8_conferencias_magistrale'!D2:D22,'1_2_1_8_conferencias_magistrale'!A2:A22,integrantes_area!B23,'1_2_1_8_conferencias_magistrale'!E2:E22, "C")</f>
        <v>0</v>
      </c>
      <c r="BT26" s="38">
        <f>SUM('1_2_1_8_conferencias_magistrale'!H26)</f>
        <v>1485</v>
      </c>
    </row>
    <row r="27" spans="1:72" x14ac:dyDescent="0.25">
      <c r="B27" s="25" t="s">
        <v>174</v>
      </c>
      <c r="C27" s="35" t="s">
        <v>127</v>
      </c>
      <c r="D27" s="43">
        <f>COUNTIFS('1_2_1_9_des_prototipo_modelo_in'!A2:A18,integrantes_area!B7,'1_2_1_9_des_prototipo_modelo_in'!E2:E18, "I")</f>
        <v>0</v>
      </c>
      <c r="E27" s="24">
        <f>SUMIFS('1_2_1_9_des_prototipo_modelo_in'!C2:C20,'1_2_1_9_des_prototipo_modelo_in'!A2:A20,integrantes_area!B7,'1_2_1_9_des_prototipo_modelo_in'!E2:E20, "I")</f>
        <v>0</v>
      </c>
      <c r="F27" s="24">
        <f>COUNTIFS('1_2_1_9_des_prototipo_modelo_in'!A2:A18,integrantes_area!B7,'1_2_1_9_des_prototipo_modelo_in'!E2:E18, "C")</f>
        <v>0</v>
      </c>
      <c r="G27" s="24">
        <f>SUMIFS('1_2_1_9_des_prototipo_modelo_in'!D2:D20,'1_2_1_9_des_prototipo_modelo_in'!A2:A20,integrantes_area!B7,'1_2_1_9_des_prototipo_modelo_in'!E2:E20, "C")</f>
        <v>0</v>
      </c>
      <c r="H27" s="24">
        <f>COUNTIFS('1_2_1_9_des_prototipo_modelo_in'!A2:A18,integrantes_area!B8,'1_2_1_9_des_prototipo_modelo_in'!E2:E18, "I")</f>
        <v>0</v>
      </c>
      <c r="I27" s="24">
        <f>SUMIFS('1_2_1_9_des_prototipo_modelo_in'!C2:C20,'1_2_1_9_des_prototipo_modelo_in'!A2:A20,integrantes_area!B8,'1_2_1_9_des_prototipo_modelo_in'!E2:E20, "I")</f>
        <v>0</v>
      </c>
      <c r="J27" s="24">
        <f>COUNTIFS('1_2_1_9_des_prototipo_modelo_in'!A2:A18,integrantes_area!B8,'1_2_1_9_des_prototipo_modelo_in'!E2:E18, "C")</f>
        <v>0</v>
      </c>
      <c r="K27" s="24">
        <f>SUMIFS('1_2_1_9_des_prototipo_modelo_in'!D2:D20,'1_2_1_9_des_prototipo_modelo_in'!A2:A20,integrantes_area!B8,'1_2_1_9_des_prototipo_modelo_in'!E2:E20, "C")</f>
        <v>0</v>
      </c>
      <c r="L27" s="24">
        <f>COUNTIFS('1_2_1_9_des_prototipo_modelo_in'!A2:A18,integrantes_area!B9,'1_2_1_9_des_prototipo_modelo_in'!E2:E18, "I")</f>
        <v>0</v>
      </c>
      <c r="M27" s="24">
        <f>SUMIFS('1_2_1_9_des_prototipo_modelo_in'!C2:C20,'1_2_1_9_des_prototipo_modelo_in'!A2:A20,integrantes_area!B9,'1_2_1_9_des_prototipo_modelo_in'!E2:E20, "I")</f>
        <v>0</v>
      </c>
      <c r="N27" s="24">
        <f>COUNTIFS('1_2_1_9_des_prototipo_modelo_in'!A2:A18,integrantes_area!B9,'1_2_1_9_des_prototipo_modelo_in'!E2:E18, "C")</f>
        <v>0</v>
      </c>
      <c r="O27" s="24">
        <f>SUMIFS('1_2_1_9_des_prototipo_modelo_in'!D2:D20,'1_2_1_9_des_prototipo_modelo_in'!A2:A20,integrantes_area!B9,'1_2_1_9_des_prototipo_modelo_in'!E2:E20, "C")</f>
        <v>0</v>
      </c>
      <c r="P27" s="24">
        <f>COUNTIFS('1_2_1_9_des_prototipo_modelo_in'!A2:A18,integrantes_area!B10,'1_2_1_9_des_prototipo_modelo_in'!E2:E18, "I")</f>
        <v>0</v>
      </c>
      <c r="Q27" s="24">
        <f>SUMIFS('1_2_1_9_des_prototipo_modelo_in'!C2:C20,'1_2_1_9_des_prototipo_modelo_in'!A2:A20,integrantes_area!B10,'1_2_1_9_des_prototipo_modelo_in'!E2:E20, "I")</f>
        <v>0</v>
      </c>
      <c r="R27" s="24">
        <f>COUNTIFS('1_2_1_9_des_prototipo_modelo_in'!A2:A18,integrantes_area!B10,'1_2_1_9_des_prototipo_modelo_in'!E2:E18, "C")</f>
        <v>0</v>
      </c>
      <c r="S27" s="24">
        <f>SUMIFS('1_2_1_9_des_prototipo_modelo_in'!D2:D20,'1_2_1_9_des_prototipo_modelo_in'!A2:A20,integrantes_area!B10,'1_2_1_9_des_prototipo_modelo_in'!E2:E20, "C")</f>
        <v>0</v>
      </c>
      <c r="T27" s="24">
        <f>COUNTIFS('1_2_1_9_des_prototipo_modelo_in'!A2:A18,integrantes_area!B11,'1_2_1_9_des_prototipo_modelo_in'!E2:E18, "I")</f>
        <v>0</v>
      </c>
      <c r="U27" s="24">
        <f>SUMIFS('1_2_1_9_des_prototipo_modelo_in'!C2:C20,'1_2_1_9_des_prototipo_modelo_in'!A2:A20,integrantes_area!B11,'1_2_1_9_des_prototipo_modelo_in'!E2:E20, "I")</f>
        <v>0</v>
      </c>
      <c r="V27" s="24">
        <f>COUNTIFS('1_2_1_9_des_prototipo_modelo_in'!A2:A18,integrantes_area!B11,'1_2_1_9_des_prototipo_modelo_in'!E2:E18, "C")</f>
        <v>0</v>
      </c>
      <c r="W27" s="24">
        <f>SUMIFS('1_2_1_9_des_prototipo_modelo_in'!D2:D20,'1_2_1_9_des_prototipo_modelo_in'!A2:A20,integrantes_area!B11,'1_2_1_9_des_prototipo_modelo_in'!E2:E20, "C")</f>
        <v>0</v>
      </c>
      <c r="X27" s="24">
        <f>COUNTIFS('1_2_1_9_des_prototipo_modelo_in'!A2:A18,integrantes_area!B12,'1_2_1_9_des_prototipo_modelo_in'!E2:E18, "I")</f>
        <v>0</v>
      </c>
      <c r="Y27" s="24">
        <f>SUMIFS('1_2_1_9_des_prototipo_modelo_in'!C2:C20,'1_2_1_9_des_prototipo_modelo_in'!A2:A20,integrantes_area!B12,'1_2_1_9_des_prototipo_modelo_in'!E2:E20, "I")</f>
        <v>0</v>
      </c>
      <c r="Z27" s="24">
        <f>COUNTIFS('1_2_1_9_des_prototipo_modelo_in'!A2:A18,integrantes_area!B12,'1_2_1_9_des_prototipo_modelo_in'!E2:E18, "C")</f>
        <v>0</v>
      </c>
      <c r="AA27" s="24">
        <f>SUMIFS('1_2_1_9_des_prototipo_modelo_in'!D2:D20,'1_2_1_9_des_prototipo_modelo_in'!A2:A20,integrantes_area!B12,'1_2_1_9_des_prototipo_modelo_in'!E2:E20, "C")</f>
        <v>0</v>
      </c>
      <c r="AB27" s="24">
        <f>COUNTIFS('1_2_1_9_des_prototipo_modelo_in'!A2:A18,integrantes_area!B13,'1_2_1_9_des_prototipo_modelo_in'!E2:E18, "I")</f>
        <v>0</v>
      </c>
      <c r="AC27" s="24">
        <f>SUMIFS('1_2_1_9_des_prototipo_modelo_in'!C2:C20,'1_2_1_9_des_prototipo_modelo_in'!A2:A20,integrantes_area!B13,'1_2_1_9_des_prototipo_modelo_in'!E2:E20, "I")</f>
        <v>0</v>
      </c>
      <c r="AD27" s="24">
        <f>COUNTIFS('1_2_1_9_des_prototipo_modelo_in'!A2:A18,integrantes_area!B13,'1_2_1_9_des_prototipo_modelo_in'!E2:E18, "C")</f>
        <v>0</v>
      </c>
      <c r="AE27" s="24">
        <f>SUMIFS('1_2_1_9_des_prototipo_modelo_in'!D2:D20,'1_2_1_9_des_prototipo_modelo_in'!A2:A20,integrantes_area!B13,'1_2_1_9_des_prototipo_modelo_in'!E2:E20, "C")</f>
        <v>0</v>
      </c>
      <c r="AF27" s="24">
        <f>COUNTIFS('1_2_1_9_des_prototipo_modelo_in'!A2:A18,integrantes_area!B14,'1_2_1_9_des_prototipo_modelo_in'!E2:E18, "I")</f>
        <v>0</v>
      </c>
      <c r="AG27" s="24">
        <f>SUMIFS('1_2_1_9_des_prototipo_modelo_in'!C2:C20,'1_2_1_9_des_prototipo_modelo_in'!A2:A20,integrantes_area!B14,'1_2_1_9_des_prototipo_modelo_in'!E2:E20, "I")</f>
        <v>0</v>
      </c>
      <c r="AH27" s="24">
        <f>COUNTIFS('1_2_1_9_des_prototipo_modelo_in'!A2:A18,integrantes_area!B14,'1_2_1_9_des_prototipo_modelo_in'!E2:E18, "C")</f>
        <v>0</v>
      </c>
      <c r="AI27" s="24">
        <f>SUMIFS('1_2_1_9_des_prototipo_modelo_in'!D2:D20,'1_2_1_9_des_prototipo_modelo_in'!A2:A20,integrantes_area!B14,'1_2_1_9_des_prototipo_modelo_in'!E2:E20, "C")</f>
        <v>0</v>
      </c>
      <c r="AJ27" s="24">
        <f>COUNTIFS('1_2_1_9_des_prototipo_modelo_in'!A2:A18,integrantes_area!B15,'1_2_1_9_des_prototipo_modelo_in'!E2:E18, "I")</f>
        <v>0</v>
      </c>
      <c r="AK27" s="24">
        <f>SUMIFS('1_2_1_9_des_prototipo_modelo_in'!C2:C20,'1_2_1_9_des_prototipo_modelo_in'!A2:A20,integrantes_area!B15,'1_2_1_9_des_prototipo_modelo_in'!E2:E20, "I")</f>
        <v>0</v>
      </c>
      <c r="AL27" s="24">
        <f>COUNTIFS('1_2_1_9_des_prototipo_modelo_in'!A2:A18,integrantes_area!B15,'1_2_1_9_des_prototipo_modelo_in'!E2:E18, "C")</f>
        <v>0</v>
      </c>
      <c r="AM27" s="24">
        <f>SUMIFS('1_2_1_9_des_prototipo_modelo_in'!D2:D20,'1_2_1_9_des_prototipo_modelo_in'!A2:A20,integrantes_area!B15,'1_2_1_9_des_prototipo_modelo_in'!E2:E20, "C")</f>
        <v>0</v>
      </c>
      <c r="AN27" s="24">
        <f>COUNTIFS('1_2_1_9_des_prototipo_modelo_in'!A2:A18,integrantes_area!B16,'1_2_1_9_des_prototipo_modelo_in'!E2:E18, "I")</f>
        <v>0</v>
      </c>
      <c r="AO27" s="24">
        <f>SUMIFS('1_2_1_9_des_prototipo_modelo_in'!C2:C20,'1_2_1_9_des_prototipo_modelo_in'!A2:A20,integrantes_area!B16,'1_2_1_9_des_prototipo_modelo_in'!E2:E20, "I")</f>
        <v>0</v>
      </c>
      <c r="AP27" s="24">
        <f>COUNTIFS('1_2_1_9_des_prototipo_modelo_in'!A2:A18,integrantes_area!B7,'1_2_1_9_des_prototipo_modelo_in'!E2:E18, "I")</f>
        <v>0</v>
      </c>
      <c r="AQ27" s="24">
        <f>SUMIFS('1_2_1_9_des_prototipo_modelo_in'!D2:D20,'1_2_1_9_des_prototipo_modelo_in'!A2:A20,integrantes_area!B16,'1_2_1_9_des_prototipo_modelo_in'!E2:E20, "C")</f>
        <v>0</v>
      </c>
      <c r="AR27" s="24">
        <f>COUNTIFS('1_2_1_9_des_prototipo_modelo_in'!A2:A18,integrantes_area!B17,'1_2_1_9_des_prototipo_modelo_in'!E2:E18, "I")</f>
        <v>0</v>
      </c>
      <c r="AS27" s="24">
        <f>SUMIFS('1_2_1_9_des_prototipo_modelo_in'!C2:C20,'1_2_1_9_des_prototipo_modelo_in'!A2:A20,integrantes_area!B17,'1_2_1_9_des_prototipo_modelo_in'!E2:E20, "I")</f>
        <v>0</v>
      </c>
      <c r="AT27" s="24">
        <f>COUNTIFS('1_2_1_9_des_prototipo_modelo_in'!A2:A18,integrantes_area!B7,'1_2_1_9_des_prototipo_modelo_in'!E2:E18, "I")</f>
        <v>0</v>
      </c>
      <c r="AU27" s="24">
        <f>SUMIFS('1_2_1_9_des_prototipo_modelo_in'!D2:D20,'1_2_1_9_des_prototipo_modelo_in'!A2:A20,integrantes_area!B17,'1_2_1_9_des_prototipo_modelo_in'!E2:E20, "C")</f>
        <v>0</v>
      </c>
      <c r="AV27" s="24">
        <f>COUNTIFS('1_2_1_9_des_prototipo_modelo_in'!A2:A18,integrantes_area!B18,'1_2_1_9_des_prototipo_modelo_in'!E2:E18, "I")</f>
        <v>0</v>
      </c>
      <c r="AW27" s="24">
        <f>SUMIFS('1_2_1_9_des_prototipo_modelo_in'!C2:C20,'1_2_1_9_des_prototipo_modelo_in'!A2:A20,integrantes_area!B18,'1_2_1_9_des_prototipo_modelo_in'!E2:E20, "I")</f>
        <v>0</v>
      </c>
      <c r="AX27" s="24">
        <f>COUNTIFS('1_2_1_9_des_prototipo_modelo_in'!A2:A18,integrantes_area!B7,'1_2_1_9_des_prototipo_modelo_in'!E2:E18, "I")</f>
        <v>0</v>
      </c>
      <c r="AY27" s="24">
        <f>SUMIFS('1_2_1_9_des_prototipo_modelo_in'!D2:D20,'1_2_1_9_des_prototipo_modelo_in'!A2:A20,integrantes_area!B18,'1_2_1_9_des_prototipo_modelo_in'!E2:E20, "C")</f>
        <v>0</v>
      </c>
      <c r="AZ27" s="24">
        <f>COUNTIFS('1_2_1_9_des_prototipo_modelo_in'!A2:A18,integrantes_area!B19,'1_2_1_9_des_prototipo_modelo_in'!E2:E18, "I")</f>
        <v>0</v>
      </c>
      <c r="BA27" s="24">
        <f>SUMIFS('1_2_1_9_des_prototipo_modelo_in'!C2:C20,'1_2_1_9_des_prototipo_modelo_in'!A2:A20,integrantes_area!B19,'1_2_1_9_des_prototipo_modelo_in'!E2:E20, "I")</f>
        <v>0</v>
      </c>
      <c r="BB27" s="24">
        <f>COUNTIFS('1_2_1_9_des_prototipo_modelo_in'!A2:A18,integrantes_area!B7,'1_2_1_9_des_prototipo_modelo_in'!E2:E18, "I")</f>
        <v>0</v>
      </c>
      <c r="BC27" s="24">
        <f>SUMIFS('1_2_1_9_des_prototipo_modelo_in'!D2:D20,'1_2_1_9_des_prototipo_modelo_in'!A2:A20,integrantes_area!B19,'1_2_1_9_des_prototipo_modelo_in'!E2:E20, "C")</f>
        <v>0</v>
      </c>
      <c r="BD27" s="24">
        <f>COUNTIFS('1_2_1_9_des_prototipo_modelo_in'!A2:A18,integrantes_area!B20,'1_2_1_9_des_prototipo_modelo_in'!E2:E18, "I")</f>
        <v>0</v>
      </c>
      <c r="BE27" s="24">
        <f>SUMIFS('1_2_1_9_des_prototipo_modelo_in'!C2:C20,'1_2_1_9_des_prototipo_modelo_in'!A2:A20,integrantes_area!B20,'1_2_1_9_des_prototipo_modelo_in'!E2:E20, "I")</f>
        <v>0</v>
      </c>
      <c r="BF27" s="24">
        <f>COUNTIFS('1_2_1_9_des_prototipo_modelo_in'!A2:A18,integrantes_area!B7,'1_2_1_9_des_prototipo_modelo_in'!E2:E18, "I")</f>
        <v>0</v>
      </c>
      <c r="BG27" s="24">
        <f>SUMIFS('1_2_1_9_des_prototipo_modelo_in'!D2:D20,'1_2_1_9_des_prototipo_modelo_in'!A2:A20,integrantes_area!B20,'1_2_1_9_des_prototipo_modelo_in'!E2:E20, "C")</f>
        <v>0</v>
      </c>
      <c r="BH27" s="24">
        <f>COUNTIFS('1_2_1_9_des_prototipo_modelo_in'!A2:A18,integrantes_area!B21,'1_2_1_9_des_prototipo_modelo_in'!E2:E18, "I")</f>
        <v>0</v>
      </c>
      <c r="BI27" s="24">
        <f>SUMIFS('1_2_1_9_des_prototipo_modelo_in'!C2:C20,'1_2_1_9_des_prototipo_modelo_in'!A2:A20,integrantes_area!B21,'1_2_1_9_des_prototipo_modelo_in'!E2:E20, "I")</f>
        <v>0</v>
      </c>
      <c r="BJ27" s="24">
        <f>COUNTIFS('1_2_1_9_des_prototipo_modelo_in'!A2:A18,integrantes_area!B7,'1_2_1_9_des_prototipo_modelo_in'!E2:E18, "I")</f>
        <v>0</v>
      </c>
      <c r="BK27" s="24">
        <f>SUMIFS('1_2_1_9_des_prototipo_modelo_in'!D2:D20,'1_2_1_9_des_prototipo_modelo_in'!A2:A20,integrantes_area!B21,'1_2_1_9_des_prototipo_modelo_in'!E2:E20, "C")</f>
        <v>0</v>
      </c>
      <c r="BL27" s="24">
        <f>COUNTIFS('1_2_1_9_des_prototipo_modelo_in'!A2:A18,integrantes_area!B22,'1_2_1_9_des_prototipo_modelo_in'!E2:E18, "I")</f>
        <v>0</v>
      </c>
      <c r="BM27" s="24">
        <f>SUMIFS('1_2_1_9_des_prototipo_modelo_in'!C2:C20,'1_2_1_9_des_prototipo_modelo_in'!A2:A20,integrantes_area!B22,'1_2_1_9_des_prototipo_modelo_in'!E2:E20, "I")</f>
        <v>0</v>
      </c>
      <c r="BN27" s="24">
        <f>COUNTIFS('1_2_1_9_des_prototipo_modelo_in'!A2:A18,integrantes_area!B7,'1_2_1_9_des_prototipo_modelo_in'!E2:E18, "I")</f>
        <v>0</v>
      </c>
      <c r="BO27" s="24">
        <f>SUMIFS('1_2_1_9_des_prototipo_modelo_in'!D2:D20,'1_2_1_9_des_prototipo_modelo_in'!A2:A20,integrantes_area!B22,'1_2_1_9_des_prototipo_modelo_in'!E2:E20, "C")</f>
        <v>0</v>
      </c>
      <c r="BP27" s="24">
        <f>COUNTIFS('1_2_1_9_des_prototipo_modelo_in'!A2:A18,integrantes_area!B23,'1_2_1_9_des_prototipo_modelo_in'!E2:E18, "I")</f>
        <v>0</v>
      </c>
      <c r="BQ27" s="24">
        <f>SUMIFS('1_2_1_9_des_prototipo_modelo_in'!C2:C20,'1_2_1_9_des_prototipo_modelo_in'!A2:A20,integrantes_area!B23,'1_2_1_9_des_prototipo_modelo_in'!E2:E20, "I")</f>
        <v>0</v>
      </c>
      <c r="BR27" s="24">
        <f>COUNTIFS('1_2_1_9_des_prototipo_modelo_in'!A2:A18,integrantes_area!B7,'1_2_1_9_des_prototipo_modelo_in'!E2:E18, "I")</f>
        <v>0</v>
      </c>
      <c r="BS27" s="24">
        <f>SUMIFS('1_2_1_9_des_prototipo_modelo_in'!D2:D20,'1_2_1_9_des_prototipo_modelo_in'!A2:A20,integrantes_area!B23,'1_2_1_9_des_prototipo_modelo_in'!E2:E20, "C")</f>
        <v>0</v>
      </c>
      <c r="BT27" s="22">
        <f>SUM('1_2_1_9_des_prototipo_modelo_in'!H22)</f>
        <v>0</v>
      </c>
    </row>
    <row r="28" spans="1:72" x14ac:dyDescent="0.25">
      <c r="B28" s="25" t="s">
        <v>175</v>
      </c>
      <c r="C28" s="35" t="s">
        <v>128</v>
      </c>
      <c r="D28" s="43">
        <f>COUNTIFS('1_2_1_10_des_paq_computacionale'!A2:A18,integrantes_area!B7,'1_2_1_10_des_paq_computacionale'!E2:E18, "I")</f>
        <v>0</v>
      </c>
      <c r="E28" s="24">
        <f>SUMIFS('1_2_1_10_des_paq_computacionale'!C2:C20,'1_2_1_10_des_paq_computacionale'!A2:A20,integrantes_area!B7,'1_2_1_10_des_paq_computacionale'!E2:E20, "I")</f>
        <v>0</v>
      </c>
      <c r="F28" s="24">
        <f>COUNTIFS('1_2_1_10_des_paq_computacionale'!A2:A18,integrantes_area!B7,'1_2_1_10_des_paq_computacionale'!E2:E18, "C")</f>
        <v>0</v>
      </c>
      <c r="G28" s="24">
        <f>SUMIFS('1_2_1_10_des_paq_computacionale'!D2:D20,'1_2_1_10_des_paq_computacionale'!A2:A20,integrantes_area!B7,'1_2_1_10_des_paq_computacionale'!E2:E20, "C")</f>
        <v>0</v>
      </c>
      <c r="H28" s="24">
        <f>COUNTIFS('1_2_1_10_des_paq_computacionale'!A2:A18,integrantes_area!B8,'1_2_1_10_des_paq_computacionale'!E2:E18, "I")</f>
        <v>0</v>
      </c>
      <c r="I28" s="24">
        <f>SUMIFS('1_2_1_10_des_paq_computacionale'!C2:C20,'1_2_1_10_des_paq_computacionale'!A2:A20,integrantes_area!B8,'1_2_1_10_des_paq_computacionale'!E2:E20, "I")</f>
        <v>0</v>
      </c>
      <c r="J28" s="24">
        <f>COUNTIFS('1_2_1_10_des_paq_computacionale'!A2:A18,integrantes_area!B8,'1_2_1_10_des_paq_computacionale'!E2:E18, "C")</f>
        <v>0</v>
      </c>
      <c r="K28" s="24">
        <f>SUMIFS('1_2_1_10_des_paq_computacionale'!D2:D20,'1_2_1_10_des_paq_computacionale'!A2:A20,integrantes_area!B8,'1_2_1_10_des_paq_computacionale'!E2:E20, "C")</f>
        <v>0</v>
      </c>
      <c r="L28" s="24">
        <f>COUNTIFS('1_2_1_10_des_paq_computacionale'!A2:A18,integrantes_area!B9,'1_2_1_10_des_paq_computacionale'!E2:E18, "I")</f>
        <v>0</v>
      </c>
      <c r="M28" s="24">
        <f>SUMIFS('1_2_1_10_des_paq_computacionale'!C2:C20,'1_2_1_10_des_paq_computacionale'!A2:A20,integrantes_area!B9,'1_2_1_10_des_paq_computacionale'!E2:E20, "I")</f>
        <v>0</v>
      </c>
      <c r="N28" s="24">
        <f>COUNTIFS('1_2_1_10_des_paq_computacionale'!A2:A18,integrantes_area!B9,'1_2_1_10_des_paq_computacionale'!E2:E18, "C")</f>
        <v>0</v>
      </c>
      <c r="O28" s="24">
        <f>SUMIFS('1_2_1_10_des_paq_computacionale'!D2:D20,'1_2_1_10_des_paq_computacionale'!A2:A20,integrantes_area!B9,'1_2_1_10_des_paq_computacionale'!E2:E20, "C")</f>
        <v>0</v>
      </c>
      <c r="P28" s="24">
        <f>COUNTIFS('1_2_1_10_des_paq_computacionale'!A2:A18,integrantes_area!B10,'1_2_1_10_des_paq_computacionale'!E2:E18, "I")</f>
        <v>0</v>
      </c>
      <c r="Q28" s="24">
        <f>SUMIFS('1_2_1_10_des_paq_computacionale'!C2:C20,'1_2_1_10_des_paq_computacionale'!A2:A20,integrantes_area!B10,'1_2_1_10_des_paq_computacionale'!E2:E20, "I")</f>
        <v>0</v>
      </c>
      <c r="R28" s="24">
        <f>COUNTIFS('1_2_1_10_des_paq_computacionale'!A2:A18,integrantes_area!B10,'1_2_1_10_des_paq_computacionale'!E2:E18, "C")</f>
        <v>0</v>
      </c>
      <c r="S28" s="24">
        <f>SUMIFS('1_2_1_10_des_paq_computacionale'!D2:D20,'1_2_1_10_des_paq_computacionale'!A2:A20,integrantes_area!B10,'1_2_1_10_des_paq_computacionale'!E2:E20, "C")</f>
        <v>0</v>
      </c>
      <c r="T28" s="24">
        <f>COUNTIFS('1_2_1_10_des_paq_computacionale'!A2:A18,integrantes_area!B11,'1_2_1_10_des_paq_computacionale'!E2:E18, "I")</f>
        <v>0</v>
      </c>
      <c r="U28" s="24">
        <f>SUMIFS('1_2_1_10_des_paq_computacionale'!C2:C20,'1_2_1_10_des_paq_computacionale'!A2:A20,integrantes_area!B11,'1_2_1_10_des_paq_computacionale'!E2:E20, "I")</f>
        <v>0</v>
      </c>
      <c r="V28" s="24">
        <f>COUNTIFS('1_2_1_10_des_paq_computacionale'!A2:A18,integrantes_area!B11,'1_2_1_10_des_paq_computacionale'!E2:E18, "C")</f>
        <v>0</v>
      </c>
      <c r="W28" s="24">
        <f>SUMIFS('1_2_1_10_des_paq_computacionale'!D2:D20,'1_2_1_10_des_paq_computacionale'!A2:A20,integrantes_area!B11,'1_2_1_10_des_paq_computacionale'!E2:E20, "C")</f>
        <v>0</v>
      </c>
      <c r="X28" s="24">
        <f>COUNTIFS('1_2_1_10_des_paq_computacionale'!A2:A18,integrantes_area!B12,'1_2_1_10_des_paq_computacionale'!E2:E18, "I")</f>
        <v>0</v>
      </c>
      <c r="Y28" s="24">
        <f>SUMIFS('1_2_1_10_des_paq_computacionale'!C2:C20,'1_2_1_10_des_paq_computacionale'!A2:A20,integrantes_area!B12,'1_2_1_10_des_paq_computacionale'!E2:E20, "I")</f>
        <v>0</v>
      </c>
      <c r="Z28" s="24">
        <f>COUNTIFS('1_2_1_10_des_paq_computacionale'!A2:A18,integrantes_area!B12,'1_2_1_10_des_paq_computacionale'!E2:E18, "C")</f>
        <v>0</v>
      </c>
      <c r="AA28" s="24">
        <f>SUMIFS('1_2_1_10_des_paq_computacionale'!D2:D20,'1_2_1_10_des_paq_computacionale'!A2:A20,integrantes_area!B12,'1_2_1_10_des_paq_computacionale'!E2:E20, "C")</f>
        <v>0</v>
      </c>
      <c r="AB28" s="24">
        <f>COUNTIFS('1_2_1_10_des_paq_computacionale'!A2:A18,integrantes_area!B13,'1_2_1_10_des_paq_computacionale'!E2:E18, "I")</f>
        <v>0</v>
      </c>
      <c r="AC28" s="24">
        <f>SUMIFS('1_2_1_10_des_paq_computacionale'!C2:C20,'1_2_1_10_des_paq_computacionale'!A2:A20,integrantes_area!B13,'1_2_1_10_des_paq_computacionale'!E2:E20, "I")</f>
        <v>0</v>
      </c>
      <c r="AD28" s="24">
        <f>COUNTIFS('1_2_1_10_des_paq_computacionale'!A2:A18,integrantes_area!B13,'1_2_1_10_des_paq_computacionale'!E2:E18, "C")</f>
        <v>0</v>
      </c>
      <c r="AE28" s="24">
        <f>SUMIFS('1_2_1_10_des_paq_computacionale'!D2:D20,'1_2_1_10_des_paq_computacionale'!A2:A20,integrantes_area!B13,'1_2_1_10_des_paq_computacionale'!E2:E20, "C")</f>
        <v>0</v>
      </c>
      <c r="AF28" s="24">
        <f>COUNTIFS('1_2_1_10_des_paq_computacionale'!A2:A18,integrantes_area!B14,'1_2_1_10_des_paq_computacionale'!E2:E18, "I")</f>
        <v>0</v>
      </c>
      <c r="AG28" s="24">
        <f>SUMIFS('1_2_1_10_des_paq_computacionale'!C2:C20,'1_2_1_10_des_paq_computacionale'!A2:A20,integrantes_area!B14,'1_2_1_10_des_paq_computacionale'!E2:E20, "I")</f>
        <v>0</v>
      </c>
      <c r="AH28" s="24">
        <f>COUNTIFS('1_2_1_10_des_paq_computacionale'!A2:A18,integrantes_area!B14,'1_2_1_10_des_paq_computacionale'!E2:E18, "C")</f>
        <v>0</v>
      </c>
      <c r="AI28" s="24">
        <f>SUMIFS('1_2_1_10_des_paq_computacionale'!D2:D20,'1_2_1_10_des_paq_computacionale'!A2:A20,integrantes_area!B14,'1_2_1_10_des_paq_computacionale'!E2:E20, "C")</f>
        <v>0</v>
      </c>
      <c r="AJ28" s="24">
        <f>COUNTIFS('1_2_1_10_des_paq_computacionale'!A2:A18,integrantes_area!B15,'1_2_1_10_des_paq_computacionale'!E2:E18, "I")</f>
        <v>0</v>
      </c>
      <c r="AK28" s="24">
        <f>SUMIFS('1_2_1_10_des_paq_computacionale'!C2:C20,'1_2_1_10_des_paq_computacionale'!A2:A20,integrantes_area!B15,'1_2_1_10_des_paq_computacionale'!E2:E20, "I")</f>
        <v>0</v>
      </c>
      <c r="AL28" s="24">
        <f>COUNTIFS('1_2_1_10_des_paq_computacionale'!A2:A18,integrantes_area!B15,'1_2_1_10_des_paq_computacionale'!E2:E18, "C")</f>
        <v>0</v>
      </c>
      <c r="AM28" s="24">
        <f>SUMIFS('1_2_1_10_des_paq_computacionale'!D2:D20,'1_2_1_10_des_paq_computacionale'!A2:A20,integrantes_area!B15,'1_2_1_10_des_paq_computacionale'!E2:E20, "C")</f>
        <v>0</v>
      </c>
      <c r="AN28" s="24">
        <f>COUNTIFS('1_2_1_10_des_paq_computacionale'!A2:A18,integrantes_area!B16,'1_2_1_10_des_paq_computacionale'!E2:E18, "I")</f>
        <v>0</v>
      </c>
      <c r="AO28" s="24">
        <f>SUMIFS('1_2_1_10_des_paq_computacionale'!C2:C20,'1_2_1_10_des_paq_computacionale'!A2:A20,integrantes_area!B16,'1_2_1_10_des_paq_computacionale'!E2:E20, "I")</f>
        <v>0</v>
      </c>
      <c r="AP28" s="24">
        <f>COUNTIFS('1_2_1_10_des_paq_computacionale'!A2:A18,integrantes_area!B16,'1_2_1_10_des_paq_computacionale'!E2:E18, "C")</f>
        <v>0</v>
      </c>
      <c r="AQ28" s="24">
        <f>SUMIFS('1_2_1_10_des_paq_computacionale'!D2:D20,'1_2_1_10_des_paq_computacionale'!A2:A20,integrantes_area!B16,'1_2_1_10_des_paq_computacionale'!E2:E20, "C")</f>
        <v>0</v>
      </c>
      <c r="AR28" s="24">
        <f>COUNTIFS('1_2_1_10_des_paq_computacionale'!A2:A18,integrantes_area!B17,'1_2_1_10_des_paq_computacionale'!E2:E18, "I")</f>
        <v>0</v>
      </c>
      <c r="AS28" s="24">
        <f>SUMIFS('1_2_1_10_des_paq_computacionale'!C2:C20,'1_2_1_10_des_paq_computacionale'!A2:A20,integrantes_area!B17,'1_2_1_10_des_paq_computacionale'!E2:E20, "I")</f>
        <v>0</v>
      </c>
      <c r="AT28" s="24">
        <f>COUNTIFS('1_2_1_10_des_paq_computacionale'!A2:A18,integrantes_area!B17,'1_2_1_10_des_paq_computacionale'!E2:E18, "C")</f>
        <v>0</v>
      </c>
      <c r="AU28" s="24">
        <f>SUMIFS('1_2_1_10_des_paq_computacionale'!D2:D20,'1_2_1_10_des_paq_computacionale'!A2:A20,integrantes_area!B17,'1_2_1_10_des_paq_computacionale'!E2:E20, "C")</f>
        <v>0</v>
      </c>
      <c r="AV28" s="24">
        <f>COUNTIFS('1_2_1_10_des_paq_computacionale'!A2:A18,integrantes_area!B18,'1_2_1_10_des_paq_computacionale'!E2:E18, "I")</f>
        <v>0</v>
      </c>
      <c r="AW28" s="24">
        <f>SUMIFS('1_2_1_10_des_paq_computacionale'!C2:C20,'1_2_1_10_des_paq_computacionale'!A2:A20,integrantes_area!B18,'1_2_1_10_des_paq_computacionale'!E2:E20, "I")</f>
        <v>0</v>
      </c>
      <c r="AX28" s="24">
        <f>COUNTIFS('1_2_1_10_des_paq_computacionale'!A2:A18,integrantes_area!B18,'1_2_1_10_des_paq_computacionale'!E2:E18, "C")</f>
        <v>0</v>
      </c>
      <c r="AY28" s="24">
        <f>SUMIFS('1_2_1_10_des_paq_computacionale'!D2:D20,'1_2_1_10_des_paq_computacionale'!A2:A20,integrantes_area!B18,'1_2_1_10_des_paq_computacionale'!E2:E20, "C")</f>
        <v>0</v>
      </c>
      <c r="AZ28" s="24">
        <f>COUNTIFS('1_2_1_10_des_paq_computacionale'!A2:A18,integrantes_area!B19,'1_2_1_10_des_paq_computacionale'!E2:E18, "I")</f>
        <v>0</v>
      </c>
      <c r="BA28" s="24">
        <f>SUMIFS('1_2_1_10_des_paq_computacionale'!C2:C20,'1_2_1_10_des_paq_computacionale'!A2:A20,integrantes_area!B19,'1_2_1_10_des_paq_computacionale'!E2:E20, "I")</f>
        <v>0</v>
      </c>
      <c r="BB28" s="24">
        <f>COUNTIFS('1_2_1_10_des_paq_computacionale'!A2:A18,integrantes_area!B19,'1_2_1_10_des_paq_computacionale'!E2:E18, "C")</f>
        <v>0</v>
      </c>
      <c r="BC28" s="24">
        <f>SUMIFS('1_2_1_10_des_paq_computacionale'!D2:D20,'1_2_1_10_des_paq_computacionale'!A2:A20,integrantes_area!B19,'1_2_1_10_des_paq_computacionale'!E2:E20, "C")</f>
        <v>0</v>
      </c>
      <c r="BD28" s="24">
        <f>COUNTIFS('1_2_1_10_des_paq_computacionale'!A2:A18,integrantes_area!B20,'1_2_1_10_des_paq_computacionale'!E2:E18, "I")</f>
        <v>0</v>
      </c>
      <c r="BE28" s="24">
        <f>SUMIFS('1_2_1_10_des_paq_computacionale'!C2:C20,'1_2_1_10_des_paq_computacionale'!A2:A20,integrantes_area!B20,'1_2_1_10_des_paq_computacionale'!E2:E20, "I")</f>
        <v>0</v>
      </c>
      <c r="BF28" s="24">
        <f>COUNTIFS('1_2_1_10_des_paq_computacionale'!A2:A18,integrantes_area!B20,'1_2_1_10_des_paq_computacionale'!E2:E18, "C")</f>
        <v>0</v>
      </c>
      <c r="BG28" s="24">
        <f>SUMIFS('1_2_1_10_des_paq_computacionale'!D2:D20,'1_2_1_10_des_paq_computacionale'!A2:A20,integrantes_area!B20,'1_2_1_10_des_paq_computacionale'!E2:E20, "C")</f>
        <v>0</v>
      </c>
      <c r="BH28" s="24">
        <f>COUNTIFS('1_2_1_10_des_paq_computacionale'!A2:A18,integrantes_area!B21,'1_2_1_10_des_paq_computacionale'!E2:E18, "I")</f>
        <v>0</v>
      </c>
      <c r="BI28" s="24">
        <f>SUMIFS('1_2_1_10_des_paq_computacionale'!C2:C20,'1_2_1_10_des_paq_computacionale'!A2:A20,integrantes_area!B21,'1_2_1_10_des_paq_computacionale'!E2:E20, "I")</f>
        <v>0</v>
      </c>
      <c r="BJ28" s="24">
        <f>COUNTIFS('1_2_1_10_des_paq_computacionale'!A2:A18,integrantes_area!B21,'1_2_1_10_des_paq_computacionale'!E2:E18, "C")</f>
        <v>0</v>
      </c>
      <c r="BK28" s="24">
        <f>SUMIFS('1_2_1_10_des_paq_computacionale'!D2:D20,'1_2_1_10_des_paq_computacionale'!A2:A20,integrantes_area!B21,'1_2_1_10_des_paq_computacionale'!E2:E20, "C")</f>
        <v>0</v>
      </c>
      <c r="BL28" s="24">
        <f>COUNTIFS('1_2_1_10_des_paq_computacionale'!A2:A18,integrantes_area!B22,'1_2_1_10_des_paq_computacionale'!E2:E18, "I")</f>
        <v>0</v>
      </c>
      <c r="BM28" s="24">
        <f>SUMIFS('1_2_1_10_des_paq_computacionale'!C2:C20,'1_2_1_10_des_paq_computacionale'!A2:A20,integrantes_area!B22,'1_2_1_10_des_paq_computacionale'!E2:E20, "I")</f>
        <v>0</v>
      </c>
      <c r="BN28" s="24">
        <f>COUNTIFS('1_2_1_10_des_paq_computacionale'!A2:A18,integrantes_area!B22,'1_2_1_10_des_paq_computacionale'!E2:E18, "C")</f>
        <v>0</v>
      </c>
      <c r="BO28" s="24">
        <f>SUMIFS('1_2_1_10_des_paq_computacionale'!D2:D20,'1_2_1_10_des_paq_computacionale'!A2:A20,integrantes_area!B22,'1_2_1_10_des_paq_computacionale'!E2:E20, "C")</f>
        <v>0</v>
      </c>
      <c r="BP28" s="24">
        <f>COUNTIFS('1_2_1_10_des_paq_computacionale'!A2:A18,integrantes_area!B23,'1_2_1_10_des_paq_computacionale'!E2:E18, "I")</f>
        <v>0</v>
      </c>
      <c r="BQ28" s="24">
        <f>SUMIFS('1_2_1_10_des_paq_computacionale'!C2:C20,'1_2_1_10_des_paq_computacionale'!A2:A20,integrantes_area!B23,'1_2_1_10_des_paq_computacionale'!E2:E20, "I")</f>
        <v>0</v>
      </c>
      <c r="BR28" s="24">
        <f>COUNTIFS('1_2_1_10_des_paq_computacionale'!A2:A18,integrantes_area!B23,'1_2_1_10_des_paq_computacionale'!E2:E18, "C")</f>
        <v>0</v>
      </c>
      <c r="BS28" s="24">
        <f>SUMIFS('1_2_1_10_des_paq_computacionale'!D2:D20,'1_2_1_10_des_paq_computacionale'!A2:A20,integrantes_area!B23,'1_2_1_10_des_paq_computacionale'!E2:E20, "C")</f>
        <v>0</v>
      </c>
      <c r="BT28" s="22">
        <f>SUM('1_2_1_10_des_paq_computacionale'!H22)</f>
        <v>0</v>
      </c>
    </row>
    <row r="29" spans="1:72" x14ac:dyDescent="0.25">
      <c r="B29" s="25" t="s">
        <v>176</v>
      </c>
      <c r="C29" s="35" t="s">
        <v>129</v>
      </c>
      <c r="D29" s="43">
        <f>COUNTIFS('1_2_1_11_cood_libro_cient_colec'!A2:A19,integrantes_area!B7,'1_2_1_11_cood_libro_cient_colec'!E2:E19, "I")</f>
        <v>0</v>
      </c>
      <c r="E29" s="24">
        <f>SUMIFS('1_2_1_11_cood_libro_cient_colec'!C2:C20,'1_2_1_11_cood_libro_cient_colec'!A2:A20,integrantes_area!B7,'1_2_1_11_cood_libro_cient_colec'!E2:E20, "I")</f>
        <v>0</v>
      </c>
      <c r="F29" s="24">
        <f>COUNTIFS('1_2_1_11_cood_libro_cient_colec'!A2:A19,integrantes_area!B7,'1_2_1_11_cood_libro_cient_colec'!E2:E19, "C")</f>
        <v>0</v>
      </c>
      <c r="G29" s="24">
        <f>SUMIFS('1_2_1_11_cood_libro_cient_colec'!D2:D20,'1_2_1_11_cood_libro_cient_colec'!A2:A20,integrantes_area!B7,'1_2_1_11_cood_libro_cient_colec'!E2:E20, "C")</f>
        <v>0</v>
      </c>
      <c r="H29" s="24">
        <f>COUNTIFS('1_2_1_11_cood_libro_cient_colec'!A2:A19,integrantes_area!B8,'1_2_1_11_cood_libro_cient_colec'!E2:E19, "I")</f>
        <v>0</v>
      </c>
      <c r="I29" s="24">
        <f>SUMIFS('1_2_1_11_cood_libro_cient_colec'!C2:C20,'1_2_1_11_cood_libro_cient_colec'!A2:A20,integrantes_area!B8,'1_2_1_11_cood_libro_cient_colec'!E2:E20, "I")</f>
        <v>0</v>
      </c>
      <c r="J29" s="24">
        <f>COUNTIFS('1_2_1_11_cood_libro_cient_colec'!A2:A19,integrantes_area!B8,'1_2_1_11_cood_libro_cient_colec'!E2:E19, "C")</f>
        <v>0</v>
      </c>
      <c r="K29" s="24">
        <f>SUMIFS('1_2_1_11_cood_libro_cient_colec'!D2:D20,'1_2_1_11_cood_libro_cient_colec'!A2:A20,integrantes_area!B8,'1_2_1_11_cood_libro_cient_colec'!E2:E20, "C")</f>
        <v>0</v>
      </c>
      <c r="L29" s="24">
        <f>COUNTIFS('1_2_1_11_cood_libro_cient_colec'!A2:A19,integrantes_area!B9,'1_2_1_11_cood_libro_cient_colec'!E2:E19, "I")</f>
        <v>0</v>
      </c>
      <c r="M29" s="24">
        <f>SUMIFS('1_2_1_11_cood_libro_cient_colec'!C2:C20,'1_2_1_11_cood_libro_cient_colec'!A2:A20,integrantes_area!B9,'1_2_1_11_cood_libro_cient_colec'!E2:E20, "I")</f>
        <v>0</v>
      </c>
      <c r="N29" s="24">
        <f>COUNTIFS('1_2_1_11_cood_libro_cient_colec'!A2:A19,integrantes_area!B9,'1_2_1_11_cood_libro_cient_colec'!E2:E19, "C")</f>
        <v>0</v>
      </c>
      <c r="O29" s="24">
        <f>SUMIFS('1_2_1_11_cood_libro_cient_colec'!D2:D20,'1_2_1_11_cood_libro_cient_colec'!A2:A20,integrantes_area!B9,'1_2_1_11_cood_libro_cient_colec'!E2:E20, "C")</f>
        <v>0</v>
      </c>
      <c r="P29" s="24">
        <f>COUNTIFS('1_2_1_11_cood_libro_cient_colec'!A2:A19,integrantes_area!B10,'1_2_1_11_cood_libro_cient_colec'!E2:E19, "I")</f>
        <v>0</v>
      </c>
      <c r="Q29" s="24">
        <f>SUMIFS('1_2_1_11_cood_libro_cient_colec'!C2:C20,'1_2_1_11_cood_libro_cient_colec'!A2:A20,integrantes_area!B10,'1_2_1_11_cood_libro_cient_colec'!E2:E20, "I")</f>
        <v>0</v>
      </c>
      <c r="R29" s="24">
        <f>COUNTIFS('1_2_1_11_cood_libro_cient_colec'!A2:A19,integrantes_area!B10,'1_2_1_11_cood_libro_cient_colec'!E2:E19, "C")</f>
        <v>0</v>
      </c>
      <c r="S29" s="24">
        <f>SUMIFS('1_2_1_11_cood_libro_cient_colec'!D2:D20,'1_2_1_11_cood_libro_cient_colec'!A2:A20,integrantes_area!B10,'1_2_1_11_cood_libro_cient_colec'!E2:E20, "C")</f>
        <v>0</v>
      </c>
      <c r="T29" s="24">
        <f>COUNTIFS('1_2_1_11_cood_libro_cient_colec'!A2:A19,integrantes_area!B11,'1_2_1_11_cood_libro_cient_colec'!E2:E19, "I")</f>
        <v>0</v>
      </c>
      <c r="U29" s="24">
        <f>SUMIFS('1_2_1_11_cood_libro_cient_colec'!C2:C20,'1_2_1_11_cood_libro_cient_colec'!A2:A20,integrantes_area!B11,'1_2_1_11_cood_libro_cient_colec'!E2:E20, "I")</f>
        <v>0</v>
      </c>
      <c r="V29" s="24">
        <f>COUNTIFS('1_2_1_11_cood_libro_cient_colec'!A2:A19,integrantes_area!B11,'1_2_1_11_cood_libro_cient_colec'!E2:E19, "C")</f>
        <v>0</v>
      </c>
      <c r="W29" s="24">
        <f>SUMIFS('1_2_1_11_cood_libro_cient_colec'!D2:D20,'1_2_1_11_cood_libro_cient_colec'!A2:A20,integrantes_area!B11,'1_2_1_11_cood_libro_cient_colec'!E2:E20, "C")</f>
        <v>0</v>
      </c>
      <c r="X29" s="24">
        <f>COUNTIFS('1_2_1_11_cood_libro_cient_colec'!A2:A19,integrantes_area!B12,'1_2_1_11_cood_libro_cient_colec'!E2:E19, "I")</f>
        <v>0</v>
      </c>
      <c r="Y29" s="24">
        <f>SUMIFS('1_2_1_11_cood_libro_cient_colec'!C2:C20,'1_2_1_11_cood_libro_cient_colec'!A2:A20,integrantes_area!B12,'1_2_1_11_cood_libro_cient_colec'!E2:E20, "I")</f>
        <v>0</v>
      </c>
      <c r="Z29" s="24">
        <f>COUNTIFS('1_2_1_11_cood_libro_cient_colec'!A2:A19,integrantes_area!B12,'1_2_1_11_cood_libro_cient_colec'!E2:E19, "C")</f>
        <v>0</v>
      </c>
      <c r="AA29" s="24">
        <f>SUMIFS('1_2_1_11_cood_libro_cient_colec'!D2:D20,'1_2_1_11_cood_libro_cient_colec'!A2:A20,integrantes_area!B12,'1_2_1_11_cood_libro_cient_colec'!E2:E20, "C")</f>
        <v>0</v>
      </c>
      <c r="AB29" s="24">
        <f>COUNTIFS('1_2_1_11_cood_libro_cient_colec'!A2:A19,integrantes_area!B13,'1_2_1_11_cood_libro_cient_colec'!E2:E19, "I")</f>
        <v>0</v>
      </c>
      <c r="AC29" s="24">
        <f>SUMIFS('1_2_1_11_cood_libro_cient_colec'!C2:C20,'1_2_1_11_cood_libro_cient_colec'!A2:A20,integrantes_area!B13,'1_2_1_11_cood_libro_cient_colec'!E2:E20, "I")</f>
        <v>0</v>
      </c>
      <c r="AD29" s="24">
        <f>COUNTIFS('1_2_1_11_cood_libro_cient_colec'!A2:A19,integrantes_area!B13,'1_2_1_11_cood_libro_cient_colec'!E2:E19, "C")</f>
        <v>0</v>
      </c>
      <c r="AE29" s="24">
        <f>SUMIFS('1_2_1_11_cood_libro_cient_colec'!D2:D20,'1_2_1_11_cood_libro_cient_colec'!A2:A20,integrantes_area!B13,'1_2_1_11_cood_libro_cient_colec'!E2:E20, "C")</f>
        <v>0</v>
      </c>
      <c r="AF29" s="24">
        <f>COUNTIFS('1_2_1_11_cood_libro_cient_colec'!A2:A19,integrantes_area!B14,'1_2_1_11_cood_libro_cient_colec'!E2:E19, "I")</f>
        <v>0</v>
      </c>
      <c r="AG29" s="24">
        <f>SUMIFS('1_2_1_11_cood_libro_cient_colec'!C2:C20,'1_2_1_11_cood_libro_cient_colec'!A2:A20,integrantes_area!B14,'1_2_1_11_cood_libro_cient_colec'!E2:E20, "I")</f>
        <v>0</v>
      </c>
      <c r="AH29" s="24">
        <f>COUNTIFS('1_2_1_11_cood_libro_cient_colec'!A2:A19,integrantes_area!B14,'1_2_1_11_cood_libro_cient_colec'!E2:E19, "C")</f>
        <v>0</v>
      </c>
      <c r="AI29" s="24">
        <f>SUMIFS('1_2_1_11_cood_libro_cient_colec'!D2:D20,'1_2_1_11_cood_libro_cient_colec'!A2:A20,integrantes_area!B14,'1_2_1_11_cood_libro_cient_colec'!E2:E20, "C")</f>
        <v>0</v>
      </c>
      <c r="AJ29" s="24">
        <f>COUNTIFS('1_2_1_11_cood_libro_cient_colec'!A2:A19,integrantes_area!B15,'1_2_1_11_cood_libro_cient_colec'!E2:E19, "I")</f>
        <v>0</v>
      </c>
      <c r="AK29" s="24">
        <f>SUMIFS('1_2_1_11_cood_libro_cient_colec'!C2:C20,'1_2_1_11_cood_libro_cient_colec'!A2:A20,integrantes_area!B15,'1_2_1_11_cood_libro_cient_colec'!E2:E20, "I")</f>
        <v>0</v>
      </c>
      <c r="AL29" s="24">
        <f>COUNTIFS('1_2_1_11_cood_libro_cient_colec'!A2:A19,integrantes_area!B15,'1_2_1_11_cood_libro_cient_colec'!E2:E19, "C")</f>
        <v>0</v>
      </c>
      <c r="AM29" s="24">
        <f>SUMIFS('1_2_1_11_cood_libro_cient_colec'!D2:D20,'1_2_1_11_cood_libro_cient_colec'!A2:A20,integrantes_area!B15,'1_2_1_11_cood_libro_cient_colec'!E2:E20, "C")</f>
        <v>0</v>
      </c>
      <c r="AN29" s="24">
        <f>COUNTIFS('1_2_1_11_cood_libro_cient_colec'!A2:A19,integrantes_area!B16,'1_2_1_11_cood_libro_cient_colec'!E2:E19, "I")</f>
        <v>0</v>
      </c>
      <c r="AO29" s="24">
        <f>SUMIFS('1_2_1_11_cood_libro_cient_colec'!C2:C20,'1_2_1_11_cood_libro_cient_colec'!A2:A20,integrantes_area!B16,'1_2_1_11_cood_libro_cient_colec'!E2:E20, "I")</f>
        <v>0</v>
      </c>
      <c r="AP29" s="24">
        <f>COUNTIFS('1_2_1_11_cood_libro_cient_colec'!A2:A19,integrantes_area!B16,'1_2_1_11_cood_libro_cient_colec'!E2:E19, "C")</f>
        <v>0</v>
      </c>
      <c r="AQ29" s="24">
        <f>SUMIFS('1_2_1_11_cood_libro_cient_colec'!D2:D20,'1_2_1_11_cood_libro_cient_colec'!A2:A20,integrantes_area!B16,'1_2_1_11_cood_libro_cient_colec'!E2:E20, "C")</f>
        <v>0</v>
      </c>
      <c r="AR29" s="24">
        <f>COUNTIFS('1_2_1_11_cood_libro_cient_colec'!A2:A19,integrantes_area!B17,'1_2_1_11_cood_libro_cient_colec'!E2:E19, "I")</f>
        <v>0</v>
      </c>
      <c r="AS29" s="24">
        <f>SUMIFS('1_2_1_11_cood_libro_cient_colec'!C2:C20,'1_2_1_11_cood_libro_cient_colec'!A2:A20,integrantes_area!B17,'1_2_1_11_cood_libro_cient_colec'!E2:E20, "I")</f>
        <v>0</v>
      </c>
      <c r="AT29" s="24">
        <f>COUNTIFS('1_2_1_11_cood_libro_cient_colec'!A2:A19,integrantes_area!B17,'1_2_1_11_cood_libro_cient_colec'!E2:E19, "C")</f>
        <v>0</v>
      </c>
      <c r="AU29" s="24">
        <f>SUMIFS('1_2_1_11_cood_libro_cient_colec'!D2:D20,'1_2_1_11_cood_libro_cient_colec'!A2:A20,integrantes_area!B17,'1_2_1_11_cood_libro_cient_colec'!E2:E20, "C")</f>
        <v>0</v>
      </c>
      <c r="AV29" s="24">
        <f>COUNTIFS('1_2_1_11_cood_libro_cient_colec'!A2:A19,integrantes_area!B18,'1_2_1_11_cood_libro_cient_colec'!E2:E19, "I")</f>
        <v>0</v>
      </c>
      <c r="AW29" s="24">
        <f>SUMIFS('1_2_1_11_cood_libro_cient_colec'!C2:C20,'1_2_1_11_cood_libro_cient_colec'!A2:A20,integrantes_area!B18,'1_2_1_11_cood_libro_cient_colec'!E2:E20, "I")</f>
        <v>0</v>
      </c>
      <c r="AX29" s="24">
        <f>COUNTIFS('1_2_1_11_cood_libro_cient_colec'!A2:A19,integrantes_area!B18,'1_2_1_11_cood_libro_cient_colec'!E2:E19, "C")</f>
        <v>0</v>
      </c>
      <c r="AY29" s="24">
        <f>SUMIFS('1_2_1_11_cood_libro_cient_colec'!D2:D20,'1_2_1_11_cood_libro_cient_colec'!A2:A20,integrantes_area!B18,'1_2_1_11_cood_libro_cient_colec'!E2:E20, "C")</f>
        <v>0</v>
      </c>
      <c r="AZ29" s="24">
        <f>COUNTIFS('1_2_1_11_cood_libro_cient_colec'!A2:A19,integrantes_area!B19,'1_2_1_11_cood_libro_cient_colec'!E2:E19, "I")</f>
        <v>0</v>
      </c>
      <c r="BA29" s="24">
        <f>SUMIFS('1_2_1_11_cood_libro_cient_colec'!C2:C20,'1_2_1_11_cood_libro_cient_colec'!A2:A20,integrantes_area!B19,'1_2_1_11_cood_libro_cient_colec'!E2:E20, "I")</f>
        <v>0</v>
      </c>
      <c r="BB29" s="24">
        <f>COUNTIFS('1_2_1_11_cood_libro_cient_colec'!A2:A19,integrantes_area!B19,'1_2_1_11_cood_libro_cient_colec'!E2:E19, "C")</f>
        <v>0</v>
      </c>
      <c r="BC29" s="24">
        <f>SUMIFS('1_2_1_11_cood_libro_cient_colec'!D2:D20,'1_2_1_11_cood_libro_cient_colec'!A2:A20,integrantes_area!B19,'1_2_1_11_cood_libro_cient_colec'!E2:E20, "C")</f>
        <v>0</v>
      </c>
      <c r="BD29" s="24">
        <f>COUNTIFS('1_2_1_11_cood_libro_cient_colec'!A2:A19,integrantes_area!B20,'1_2_1_11_cood_libro_cient_colec'!E2:E19, "I")</f>
        <v>0</v>
      </c>
      <c r="BE29" s="24">
        <f>SUMIFS('1_2_1_11_cood_libro_cient_colec'!C2:C20,'1_2_1_11_cood_libro_cient_colec'!A2:A20,integrantes_area!B20,'1_2_1_11_cood_libro_cient_colec'!E2:E20, "I")</f>
        <v>0</v>
      </c>
      <c r="BF29" s="24">
        <f>COUNTIFS('1_2_1_11_cood_libro_cient_colec'!A2:A19,integrantes_area!B20,'1_2_1_11_cood_libro_cient_colec'!E2:E19, "C")</f>
        <v>0</v>
      </c>
      <c r="BG29" s="24">
        <f>SUMIFS('1_2_1_11_cood_libro_cient_colec'!D2:D20,'1_2_1_11_cood_libro_cient_colec'!A2:A20,integrantes_area!B20,'1_2_1_11_cood_libro_cient_colec'!E2:E20, "C")</f>
        <v>0</v>
      </c>
      <c r="BH29" s="24">
        <f>COUNTIFS('1_2_1_11_cood_libro_cient_colec'!A2:A19,integrantes_area!B21,'1_2_1_11_cood_libro_cient_colec'!E2:E19, "I")</f>
        <v>0</v>
      </c>
      <c r="BI29" s="24">
        <f>SUMIFS('1_2_1_11_cood_libro_cient_colec'!C2:C20,'1_2_1_11_cood_libro_cient_colec'!A2:A20,integrantes_area!B21,'1_2_1_11_cood_libro_cient_colec'!E2:E20, "I")</f>
        <v>0</v>
      </c>
      <c r="BJ29" s="24">
        <f>COUNTIFS('1_2_1_11_cood_libro_cient_colec'!A2:A19,integrantes_area!B21,'1_2_1_11_cood_libro_cient_colec'!E2:E19, "C")</f>
        <v>0</v>
      </c>
      <c r="BK29" s="24">
        <f>SUMIFS('1_2_1_11_cood_libro_cient_colec'!D2:D20,'1_2_1_11_cood_libro_cient_colec'!A2:A20,integrantes_area!B21,'1_2_1_11_cood_libro_cient_colec'!E2:E20, "C")</f>
        <v>0</v>
      </c>
      <c r="BL29" s="24">
        <f>COUNTIFS('1_2_1_11_cood_libro_cient_colec'!A2:A19,integrantes_area!B22,'1_2_1_11_cood_libro_cient_colec'!E2:E19, "I")</f>
        <v>0</v>
      </c>
      <c r="BM29" s="24">
        <f>SUMIFS('1_2_1_11_cood_libro_cient_colec'!C2:C20,'1_2_1_11_cood_libro_cient_colec'!A2:A20,integrantes_area!B22,'1_2_1_11_cood_libro_cient_colec'!E2:E20, "I")</f>
        <v>0</v>
      </c>
      <c r="BN29" s="24">
        <f>COUNTIFS('1_2_1_11_cood_libro_cient_colec'!A2:A19,integrantes_area!B22,'1_2_1_11_cood_libro_cient_colec'!E2:E19, "C")</f>
        <v>0</v>
      </c>
      <c r="BO29" s="24">
        <f>SUMIFS('1_2_1_11_cood_libro_cient_colec'!D2:D20,'1_2_1_11_cood_libro_cient_colec'!A2:A20,integrantes_area!B22,'1_2_1_11_cood_libro_cient_colec'!E2:E20, "C")</f>
        <v>0</v>
      </c>
      <c r="BP29" s="24">
        <f>COUNTIFS('1_2_1_11_cood_libro_cient_colec'!A2:A19,integrantes_area!B23,'1_2_1_11_cood_libro_cient_colec'!E2:E19, "I")</f>
        <v>0</v>
      </c>
      <c r="BQ29" s="24">
        <f>SUMIFS('1_2_1_11_cood_libro_cient_colec'!C2:C20,'1_2_1_11_cood_libro_cient_colec'!A2:A20,integrantes_area!B23,'1_2_1_11_cood_libro_cient_colec'!E2:E20, "I")</f>
        <v>0</v>
      </c>
      <c r="BR29" s="24">
        <f>COUNTIFS('1_2_1_11_cood_libro_cient_colec'!A2:A19,integrantes_area!B23,'1_2_1_11_cood_libro_cient_colec'!E2:E19, "C")</f>
        <v>0</v>
      </c>
      <c r="BS29" s="24">
        <f>SUMIFS('1_2_1_11_cood_libro_cient_colec'!D2:D20,'1_2_1_11_cood_libro_cient_colec'!A2:A20,integrantes_area!B23,'1_2_1_11_cood_libro_cient_colec'!E2:E20, "C")</f>
        <v>0</v>
      </c>
      <c r="BT29" s="38">
        <f>SUM('1_2_1_11_cood_libro_cient_colec'!H23)</f>
        <v>0</v>
      </c>
    </row>
    <row r="30" spans="1:72" x14ac:dyDescent="0.25">
      <c r="B30" s="23" t="s">
        <v>177</v>
      </c>
      <c r="C30" s="38" t="s">
        <v>130</v>
      </c>
      <c r="D30" s="43">
        <f>COUNTIFS('1_2_2_asesoria_proy_invest'!A2:A18,integrantes_area!B7,'1_2_2_asesoria_proy_invest'!E2:E18, "I")</f>
        <v>0</v>
      </c>
      <c r="E30" s="24">
        <f>SUMIFS('1_2_2_asesoria_proy_invest'!C2:C20,'1_2_2_asesoria_proy_invest'!A2:A20,integrantes_area!B7,'1_2_2_asesoria_proy_invest'!E2:E20, "I")</f>
        <v>0</v>
      </c>
      <c r="F30" s="24">
        <f>COUNTIFS('1_2_2_asesoria_proy_invest'!A2:A18,integrantes_area!B7,'1_2_2_asesoria_proy_invest'!E2:E18, "C")</f>
        <v>0</v>
      </c>
      <c r="G30" s="24">
        <f>SUMIFS('1_2_2_asesoria_proy_invest'!D2:D20,'1_2_2_asesoria_proy_invest'!A2:A20,integrantes_area!B7,'1_2_2_asesoria_proy_invest'!E2:E20, "C")</f>
        <v>0</v>
      </c>
      <c r="H30" s="24">
        <f>COUNTIFS('1_2_2_asesoria_proy_invest'!A2:A18,integrantes_area!B8,'1_2_2_asesoria_proy_invest'!E2:E18, "I")</f>
        <v>0</v>
      </c>
      <c r="I30" s="24">
        <f>SUMIFS('1_2_2_asesoria_proy_invest'!C2:C20,'1_2_2_asesoria_proy_invest'!A2:A20,integrantes_area!B8,'1_2_2_asesoria_proy_invest'!E2:E20, "I")</f>
        <v>0</v>
      </c>
      <c r="J30" s="24">
        <f>COUNTIFS('1_2_2_asesoria_proy_invest'!A2:A18,integrantes_area!B8,'1_2_2_asesoria_proy_invest'!E2:E18, "C")</f>
        <v>0</v>
      </c>
      <c r="K30" s="24">
        <f>SUMIFS('1_2_2_asesoria_proy_invest'!D2:D20,'1_2_2_asesoria_proy_invest'!A2:A20,integrantes_area!B8,'1_2_2_asesoria_proy_invest'!E2:E20, "C")</f>
        <v>0</v>
      </c>
      <c r="L30" s="24">
        <f>COUNTIFS('1_2_2_asesoria_proy_invest'!A2:A18,integrantes_area!B9,'1_2_2_asesoria_proy_invest'!E2:E18, "I")</f>
        <v>0</v>
      </c>
      <c r="M30" s="24">
        <f>SUMIFS('1_2_2_asesoria_proy_invest'!C2:C20,'1_2_2_asesoria_proy_invest'!A2:A20,integrantes_area!B9,'1_2_2_asesoria_proy_invest'!E2:E20, "I")</f>
        <v>0</v>
      </c>
      <c r="N30" s="24">
        <f>COUNTIFS('1_2_2_asesoria_proy_invest'!A2:A18,integrantes_area!B9,'1_2_2_asesoria_proy_invest'!E2:E18, "C")</f>
        <v>0</v>
      </c>
      <c r="O30" s="24">
        <f>SUMIFS('1_2_2_asesoria_proy_invest'!D2:D20,'1_2_2_asesoria_proy_invest'!A2:A20,integrantes_area!B9,'1_2_2_asesoria_proy_invest'!E2:E20, "C")</f>
        <v>0</v>
      </c>
      <c r="P30" s="24">
        <f>COUNTIFS('1_2_2_asesoria_proy_invest'!A2:A18,integrantes_area!B10,'1_2_2_asesoria_proy_invest'!E2:E18, "I")</f>
        <v>0</v>
      </c>
      <c r="Q30" s="24">
        <f>SUMIFS('1_2_2_asesoria_proy_invest'!C2:C20,'1_2_2_asesoria_proy_invest'!A2:A20,integrantes_area!B10,'1_2_2_asesoria_proy_invest'!E2:E20, "I")</f>
        <v>0</v>
      </c>
      <c r="R30" s="24">
        <f>COUNTIFS('1_2_2_asesoria_proy_invest'!A2:A18,integrantes_area!B10,'1_2_2_asesoria_proy_invest'!E2:E18, "C")</f>
        <v>0</v>
      </c>
      <c r="S30" s="24">
        <f>SUMIFS('1_2_2_asesoria_proy_invest'!D2:D20,'1_2_2_asesoria_proy_invest'!A2:A20,integrantes_area!B10,'1_2_2_asesoria_proy_invest'!E2:E20, "C")</f>
        <v>0</v>
      </c>
      <c r="T30" s="24">
        <f>COUNTIFS('1_2_2_asesoria_proy_invest'!A2:A18,integrantes_area!B11,'1_2_2_asesoria_proy_invest'!E2:E18, "I")</f>
        <v>0</v>
      </c>
      <c r="U30" s="24">
        <f>SUMIFS('1_2_2_asesoria_proy_invest'!C2:C20,'1_2_2_asesoria_proy_invest'!A2:A20,integrantes_area!B11,'1_2_2_asesoria_proy_invest'!E2:E20, "I")</f>
        <v>0</v>
      </c>
      <c r="V30" s="24">
        <f>COUNTIFS('1_2_2_asesoria_proy_invest'!A2:A18,integrantes_area!B11,'1_2_2_asesoria_proy_invest'!E2:E18, "C")</f>
        <v>0</v>
      </c>
      <c r="W30" s="24">
        <f>SUMIFS('1_2_2_asesoria_proy_invest'!D2:D20,'1_2_2_asesoria_proy_invest'!A2:A20,integrantes_area!B11,'1_2_2_asesoria_proy_invest'!E2:E20, "C")</f>
        <v>0</v>
      </c>
      <c r="X30" s="24">
        <f>COUNTIFS('1_2_2_asesoria_proy_invest'!A2:A18,integrantes_area!B12,'1_2_2_asesoria_proy_invest'!E2:E18, "I")</f>
        <v>0</v>
      </c>
      <c r="Y30" s="24">
        <f>SUMIFS('1_2_2_asesoria_proy_invest'!C2:C20,'1_2_2_asesoria_proy_invest'!A2:A20,integrantes_area!B12,'1_2_2_asesoria_proy_invest'!E2:E20, "I")</f>
        <v>0</v>
      </c>
      <c r="Z30" s="24">
        <f>COUNTIFS('1_2_2_asesoria_proy_invest'!A2:A18,integrantes_area!B12,'1_2_2_asesoria_proy_invest'!E2:E18, "C")</f>
        <v>0</v>
      </c>
      <c r="AA30" s="24">
        <f>SUMIFS('1_2_2_asesoria_proy_invest'!D2:D20,'1_2_2_asesoria_proy_invest'!A2:A20,integrantes_area!B12,'1_2_2_asesoria_proy_invest'!E2:E20, "C")</f>
        <v>0</v>
      </c>
      <c r="AB30" s="24">
        <f>COUNTIFS('1_2_2_asesoria_proy_invest'!A2:A18,integrantes_area!B13,'1_2_2_asesoria_proy_invest'!E2:E18, "I")</f>
        <v>0</v>
      </c>
      <c r="AC30" s="24">
        <f>SUMIFS('1_2_2_asesoria_proy_invest'!C2:C20,'1_2_2_asesoria_proy_invest'!A2:A20,integrantes_area!B13,'1_2_2_asesoria_proy_invest'!E2:E20, "I")</f>
        <v>0</v>
      </c>
      <c r="AD30" s="24">
        <f>COUNTIFS('1_2_2_asesoria_proy_invest'!A2:A18,integrantes_area!B13,'1_2_2_asesoria_proy_invest'!E2:E18, "C")</f>
        <v>0</v>
      </c>
      <c r="AE30" s="24">
        <f>SUMIFS('1_2_2_asesoria_proy_invest'!D2:D20,'1_2_2_asesoria_proy_invest'!A2:A20,integrantes_area!B13,'1_2_2_asesoria_proy_invest'!E2:E20, "C")</f>
        <v>0</v>
      </c>
      <c r="AF30" s="24">
        <f>COUNTIFS('1_2_2_asesoria_proy_invest'!A2:A18,integrantes_area!B14,'1_2_2_asesoria_proy_invest'!E2:E18, "I")</f>
        <v>0</v>
      </c>
      <c r="AG30" s="24">
        <f>SUMIFS('1_2_2_asesoria_proy_invest'!C2:C20,'1_2_2_asesoria_proy_invest'!A2:A20,integrantes_area!B14,'1_2_2_asesoria_proy_invest'!E2:E20, "I")</f>
        <v>0</v>
      </c>
      <c r="AH30" s="24">
        <f>COUNTIFS('1_2_2_asesoria_proy_invest'!A2:A18,integrantes_area!B14,'1_2_2_asesoria_proy_invest'!E2:E18, "C")</f>
        <v>0</v>
      </c>
      <c r="AI30" s="24">
        <f>SUMIFS('1_2_2_asesoria_proy_invest'!D2:D20,'1_2_2_asesoria_proy_invest'!A2:A20,integrantes_area!B14,'1_2_2_asesoria_proy_invest'!E2:E20, "C")</f>
        <v>0</v>
      </c>
      <c r="AJ30" s="24">
        <f>COUNTIFS('1_2_2_asesoria_proy_invest'!A2:A18,integrantes_area!B15,'1_2_2_asesoria_proy_invest'!E2:E18, "I")</f>
        <v>0</v>
      </c>
      <c r="AK30" s="24">
        <f>SUMIFS('1_2_2_asesoria_proy_invest'!C2:C20,'1_2_2_asesoria_proy_invest'!A2:A20,integrantes_area!B15,'1_2_2_asesoria_proy_invest'!E2:E20, "I")</f>
        <v>0</v>
      </c>
      <c r="AL30" s="24">
        <f>COUNTIFS('1_2_2_asesoria_proy_invest'!A2:A18,integrantes_area!B15,'1_2_2_asesoria_proy_invest'!E2:E18, "C")</f>
        <v>0</v>
      </c>
      <c r="AM30" s="24">
        <f>SUMIFS('1_2_2_asesoria_proy_invest'!D2:D20,'1_2_2_asesoria_proy_invest'!A2:A20,integrantes_area!B15,'1_2_2_asesoria_proy_invest'!E2:E20, "C")</f>
        <v>0</v>
      </c>
      <c r="AN30" s="24">
        <f>COUNTIFS('1_2_2_asesoria_proy_invest'!A2:A18,integrantes_area!B16,'1_2_2_asesoria_proy_invest'!E2:E18, "I")</f>
        <v>0</v>
      </c>
      <c r="AO30" s="24">
        <f>SUMIFS('1_2_2_asesoria_proy_invest'!C2:C20,'1_2_2_asesoria_proy_invest'!A2:A20,integrantes_area!B16,'1_2_2_asesoria_proy_invest'!E2:E20, "I")</f>
        <v>0</v>
      </c>
      <c r="AP30" s="24">
        <f>COUNTIFS('1_2_2_asesoria_proy_invest'!A2:A18,integrantes_area!B16,'1_2_2_asesoria_proy_invest'!E2:E18, "C")</f>
        <v>0</v>
      </c>
      <c r="AQ30" s="24">
        <f>SUMIFS('1_2_2_asesoria_proy_invest'!D2:D20,'1_2_2_asesoria_proy_invest'!A2:A20,integrantes_area!B16,'1_2_2_asesoria_proy_invest'!E2:E20, "C")</f>
        <v>0</v>
      </c>
      <c r="AR30" s="24">
        <f>COUNTIFS('1_2_2_asesoria_proy_invest'!A2:A18,integrantes_area!B17,'1_2_2_asesoria_proy_invest'!E2:E18, "I")</f>
        <v>0</v>
      </c>
      <c r="AS30" s="24">
        <f>SUMIFS('1_2_2_asesoria_proy_invest'!C2:C20,'1_2_2_asesoria_proy_invest'!A2:A20,integrantes_area!B17,'1_2_2_asesoria_proy_invest'!E2:E20, "I")</f>
        <v>0</v>
      </c>
      <c r="AT30" s="24">
        <f>COUNTIFS('1_2_2_asesoria_proy_invest'!A2:A18,integrantes_area!B17,'1_2_2_asesoria_proy_invest'!E2:E18, "C")</f>
        <v>0</v>
      </c>
      <c r="AU30" s="24">
        <f>SUMIFS('1_2_2_asesoria_proy_invest'!D2:D20,'1_2_2_asesoria_proy_invest'!A2:A20,integrantes_area!B17,'1_2_2_asesoria_proy_invest'!E2:E20, "C")</f>
        <v>0</v>
      </c>
      <c r="AV30" s="24">
        <f>COUNTIFS('1_2_2_asesoria_proy_invest'!A2:A18,integrantes_area!B18,'1_2_2_asesoria_proy_invest'!E2:E18, "I")</f>
        <v>0</v>
      </c>
      <c r="AW30" s="24">
        <f>SUMIFS('1_2_2_asesoria_proy_invest'!C2:C20,'1_2_2_asesoria_proy_invest'!A2:A20,integrantes_area!B18,'1_2_2_asesoria_proy_invest'!E2:E20, "I")</f>
        <v>0</v>
      </c>
      <c r="AX30" s="24">
        <f>COUNTIFS('1_2_2_asesoria_proy_invest'!A2:A18,integrantes_area!B18,'1_2_2_asesoria_proy_invest'!E2:E18, "C")</f>
        <v>0</v>
      </c>
      <c r="AY30" s="24">
        <f>SUMIFS('1_2_2_asesoria_proy_invest'!D2:D20,'1_2_2_asesoria_proy_invest'!A2:A20,integrantes_area!B18,'1_2_2_asesoria_proy_invest'!E2:E20, "C")</f>
        <v>0</v>
      </c>
      <c r="AZ30" s="24">
        <f>COUNTIFS('1_2_2_asesoria_proy_invest'!A2:A18,integrantes_area!B19,'1_2_2_asesoria_proy_invest'!E2:E18, "I")</f>
        <v>0</v>
      </c>
      <c r="BA30" s="24">
        <f>SUMIFS('1_2_2_asesoria_proy_invest'!C2:C20,'1_2_2_asesoria_proy_invest'!A2:A20,integrantes_area!B19,'1_2_2_asesoria_proy_invest'!E2:E20, "I")</f>
        <v>0</v>
      </c>
      <c r="BB30" s="24">
        <f>COUNTIFS('1_2_2_asesoria_proy_invest'!A2:A18,integrantes_area!B19,'1_2_2_asesoria_proy_invest'!E2:E18, "C")</f>
        <v>0</v>
      </c>
      <c r="BC30" s="24">
        <f>SUMIFS('1_2_2_asesoria_proy_invest'!D2:D20,'1_2_2_asesoria_proy_invest'!A2:A20,integrantes_area!B19,'1_2_2_asesoria_proy_invest'!E2:E20, "C")</f>
        <v>0</v>
      </c>
      <c r="BD30" s="24">
        <f>COUNTIFS('1_2_2_asesoria_proy_invest'!A2:A18,integrantes_area!B20,'1_2_2_asesoria_proy_invest'!E2:E18, "I")</f>
        <v>0</v>
      </c>
      <c r="BE30" s="24">
        <f>SUMIFS('1_2_2_asesoria_proy_invest'!C2:C20,'1_2_2_asesoria_proy_invest'!A2:A20,integrantes_area!B20,'1_2_2_asesoria_proy_invest'!E2:E20, "I")</f>
        <v>0</v>
      </c>
      <c r="BF30" s="24">
        <f>COUNTIFS('1_2_2_asesoria_proy_invest'!A2:A18,integrantes_area!B20,'1_2_2_asesoria_proy_invest'!E2:E18, "C")</f>
        <v>0</v>
      </c>
      <c r="BG30" s="24">
        <f>SUMIFS('1_2_2_asesoria_proy_invest'!D2:D20,'1_2_2_asesoria_proy_invest'!A2:A20,integrantes_area!B20,'1_2_2_asesoria_proy_invest'!E2:E20, "C")</f>
        <v>0</v>
      </c>
      <c r="BH30" s="24">
        <f>COUNTIFS('1_2_2_asesoria_proy_invest'!A2:A18,integrantes_area!B21,'1_2_2_asesoria_proy_invest'!E2:E18, "I")</f>
        <v>0</v>
      </c>
      <c r="BI30" s="24">
        <f>SUMIFS('1_2_2_asesoria_proy_invest'!C2:C20,'1_2_2_asesoria_proy_invest'!A2:A20,integrantes_area!B21,'1_2_2_asesoria_proy_invest'!E2:E20, "I")</f>
        <v>0</v>
      </c>
      <c r="BJ30" s="24">
        <f>COUNTIFS('1_2_2_asesoria_proy_invest'!A2:A18,integrantes_area!B21,'1_2_2_asesoria_proy_invest'!E2:E18, "C")</f>
        <v>0</v>
      </c>
      <c r="BK30" s="24">
        <f>SUMIFS('1_2_2_asesoria_proy_invest'!D2:D20,'1_2_2_asesoria_proy_invest'!A2:A20,integrantes_area!B21,'1_2_2_asesoria_proy_invest'!E2:E20, "C")</f>
        <v>0</v>
      </c>
      <c r="BL30" s="24">
        <f>COUNTIFS('1_2_2_asesoria_proy_invest'!A2:A18,integrantes_area!B22,'1_2_2_asesoria_proy_invest'!E2:E18, "I")</f>
        <v>0</v>
      </c>
      <c r="BM30" s="24">
        <f>SUMIFS('1_2_2_asesoria_proy_invest'!C2:C20,'1_2_2_asesoria_proy_invest'!A2:A20,integrantes_area!B22,'1_2_2_asesoria_proy_invest'!E2:E20, "I")</f>
        <v>0</v>
      </c>
      <c r="BN30" s="24">
        <f>COUNTIFS('1_2_2_asesoria_proy_invest'!A2:A18,integrantes_area!B22,'1_2_2_asesoria_proy_invest'!E2:E18, "C")</f>
        <v>0</v>
      </c>
      <c r="BO30" s="24">
        <f>SUMIFS('1_2_2_asesoria_proy_invest'!D2:D20,'1_2_2_asesoria_proy_invest'!A2:A20,integrantes_area!B22,'1_2_2_asesoria_proy_invest'!E2:E20, "C")</f>
        <v>0</v>
      </c>
      <c r="BP30" s="24">
        <f>COUNTIFS('1_2_2_asesoria_proy_invest'!A2:A18,integrantes_area!B23,'1_2_2_asesoria_proy_invest'!E2:E18, "I")</f>
        <v>0</v>
      </c>
      <c r="BQ30" s="24">
        <f>SUMIFS('1_2_2_asesoria_proy_invest'!C2:C20,'1_2_2_asesoria_proy_invest'!A2:A20,integrantes_area!B23,'1_2_2_asesoria_proy_invest'!E2:E20, "I")</f>
        <v>0</v>
      </c>
      <c r="BR30" s="24">
        <f>COUNTIFS('1_2_2_asesoria_proy_invest'!A2:A18,integrantes_area!B23,'1_2_2_asesoria_proy_invest'!E2:E18, "C")</f>
        <v>0</v>
      </c>
      <c r="BS30" s="24">
        <f>SUMIFS('1_2_2_asesoria_proy_invest'!D2:D20,'1_2_2_asesoria_proy_invest'!A2:A20,integrantes_area!B23,'1_2_2_asesoria_proy_invest'!E2:E20, "C")</f>
        <v>0</v>
      </c>
      <c r="BT30" s="38">
        <f>SUM('1_2_2_asesoria_proy_invest'!H22)</f>
        <v>0</v>
      </c>
    </row>
    <row r="31" spans="1:72" x14ac:dyDescent="0.25">
      <c r="B31" s="22"/>
      <c r="C31" s="24" t="s">
        <v>132</v>
      </c>
      <c r="D31" s="81">
        <f>SUM(D7:D30)</f>
        <v>2</v>
      </c>
      <c r="E31" s="55">
        <f>SUM(E7:E30)</f>
        <v>2310</v>
      </c>
      <c r="F31" s="81">
        <f>SUM(F7:F30)</f>
        <v>0</v>
      </c>
      <c r="G31" s="55">
        <f>SUM(G7:G30)</f>
        <v>0</v>
      </c>
      <c r="H31" s="81">
        <f t="shared" ref="H31:L31" si="0">SUM(H7:H30)</f>
        <v>12</v>
      </c>
      <c r="I31" s="55">
        <f>SUM(I7:I30)</f>
        <v>5170</v>
      </c>
      <c r="J31" s="81">
        <f>SUM(J7:J30)</f>
        <v>2</v>
      </c>
      <c r="K31" s="55">
        <f>SUM(K7:K30)</f>
        <v>660</v>
      </c>
      <c r="L31" s="81">
        <f t="shared" si="0"/>
        <v>17</v>
      </c>
      <c r="M31" s="55">
        <f t="shared" ref="M31:AQ31" si="1">SUM(M7:M30)</f>
        <v>14960</v>
      </c>
      <c r="N31" s="81">
        <f t="shared" si="1"/>
        <v>0</v>
      </c>
      <c r="O31" s="55">
        <f t="shared" si="1"/>
        <v>0</v>
      </c>
      <c r="P31" s="81">
        <f t="shared" si="1"/>
        <v>0</v>
      </c>
      <c r="Q31" s="55">
        <f t="shared" si="1"/>
        <v>0</v>
      </c>
      <c r="R31" s="81">
        <f t="shared" si="1"/>
        <v>0</v>
      </c>
      <c r="S31" s="55">
        <f t="shared" si="1"/>
        <v>0</v>
      </c>
      <c r="T31" s="81">
        <f t="shared" si="1"/>
        <v>5</v>
      </c>
      <c r="U31" s="55">
        <f t="shared" si="1"/>
        <v>9295</v>
      </c>
      <c r="V31" s="81">
        <f t="shared" si="1"/>
        <v>3</v>
      </c>
      <c r="W31" s="55">
        <f t="shared" si="1"/>
        <v>10230</v>
      </c>
      <c r="X31" s="81">
        <f t="shared" si="1"/>
        <v>2</v>
      </c>
      <c r="Y31" s="55">
        <f t="shared" si="1"/>
        <v>880</v>
      </c>
      <c r="Z31" s="81">
        <f t="shared" si="1"/>
        <v>7</v>
      </c>
      <c r="AA31" s="55">
        <f t="shared" si="1"/>
        <v>7700</v>
      </c>
      <c r="AB31" s="81">
        <f t="shared" si="1"/>
        <v>4</v>
      </c>
      <c r="AC31" s="55">
        <f t="shared" si="1"/>
        <v>1100</v>
      </c>
      <c r="AD31" s="81">
        <f t="shared" si="1"/>
        <v>7</v>
      </c>
      <c r="AE31" s="55">
        <f t="shared" si="1"/>
        <v>4620</v>
      </c>
      <c r="AF31" s="81">
        <f t="shared" si="1"/>
        <v>0</v>
      </c>
      <c r="AG31" s="55">
        <f t="shared" si="1"/>
        <v>0</v>
      </c>
      <c r="AH31" s="81">
        <f t="shared" si="1"/>
        <v>0</v>
      </c>
      <c r="AI31" s="55">
        <f t="shared" si="1"/>
        <v>0</v>
      </c>
      <c r="AJ31" s="81">
        <f t="shared" si="1"/>
        <v>0</v>
      </c>
      <c r="AK31" s="55">
        <f t="shared" si="1"/>
        <v>0</v>
      </c>
      <c r="AL31" s="81">
        <f t="shared" si="1"/>
        <v>0</v>
      </c>
      <c r="AM31" s="55">
        <f t="shared" si="1"/>
        <v>0</v>
      </c>
      <c r="AN31" s="81">
        <f t="shared" si="1"/>
        <v>0</v>
      </c>
      <c r="AO31" s="55">
        <f t="shared" si="1"/>
        <v>0</v>
      </c>
      <c r="AP31" s="81">
        <f t="shared" si="1"/>
        <v>0</v>
      </c>
      <c r="AQ31" s="55">
        <f t="shared" si="1"/>
        <v>0</v>
      </c>
      <c r="AR31" s="81">
        <f t="shared" ref="AR31:BS31" si="2">SUM(AR7:AR30)</f>
        <v>5</v>
      </c>
      <c r="AS31" s="55">
        <f t="shared" si="2"/>
        <v>1375</v>
      </c>
      <c r="AT31" s="81">
        <f t="shared" si="2"/>
        <v>2</v>
      </c>
      <c r="AU31" s="55">
        <f t="shared" si="2"/>
        <v>9900</v>
      </c>
      <c r="AV31" s="81">
        <f t="shared" si="2"/>
        <v>0</v>
      </c>
      <c r="AW31" s="55">
        <f t="shared" si="2"/>
        <v>0</v>
      </c>
      <c r="AX31" s="81">
        <f t="shared" si="2"/>
        <v>0</v>
      </c>
      <c r="AY31" s="55">
        <f t="shared" si="2"/>
        <v>0</v>
      </c>
      <c r="AZ31" s="55">
        <f t="shared" si="2"/>
        <v>4</v>
      </c>
      <c r="BA31" s="55">
        <f t="shared" si="2"/>
        <v>880</v>
      </c>
      <c r="BB31" s="55">
        <f t="shared" si="2"/>
        <v>0</v>
      </c>
      <c r="BC31" s="55">
        <f t="shared" si="2"/>
        <v>0</v>
      </c>
      <c r="BD31" s="55">
        <f t="shared" si="2"/>
        <v>0</v>
      </c>
      <c r="BE31" s="55">
        <f t="shared" si="2"/>
        <v>0</v>
      </c>
      <c r="BF31" s="55">
        <f t="shared" si="2"/>
        <v>0</v>
      </c>
      <c r="BG31" s="55">
        <f t="shared" si="2"/>
        <v>0</v>
      </c>
      <c r="BH31" s="55">
        <f t="shared" si="2"/>
        <v>12</v>
      </c>
      <c r="BI31" s="55">
        <f t="shared" si="2"/>
        <v>10395</v>
      </c>
      <c r="BJ31" s="55">
        <f t="shared" si="2"/>
        <v>0</v>
      </c>
      <c r="BK31" s="55">
        <f t="shared" si="2"/>
        <v>0</v>
      </c>
      <c r="BL31" s="55">
        <f t="shared" si="2"/>
        <v>0</v>
      </c>
      <c r="BM31" s="55">
        <f t="shared" si="2"/>
        <v>0</v>
      </c>
      <c r="BN31" s="55">
        <f t="shared" si="2"/>
        <v>0</v>
      </c>
      <c r="BO31" s="55">
        <f t="shared" si="2"/>
        <v>0</v>
      </c>
      <c r="BP31" s="55">
        <f t="shared" si="2"/>
        <v>0</v>
      </c>
      <c r="BQ31" s="55">
        <f t="shared" si="2"/>
        <v>0</v>
      </c>
      <c r="BR31" s="55">
        <f t="shared" si="2"/>
        <v>0</v>
      </c>
      <c r="BS31" s="55">
        <f t="shared" si="2"/>
        <v>0</v>
      </c>
      <c r="BT31" s="29">
        <f>SUM(BT7:BT30)</f>
        <v>79475</v>
      </c>
    </row>
  </sheetData>
  <mergeCells count="18">
    <mergeCell ref="AZ6:BC6"/>
    <mergeCell ref="BD6:BG6"/>
    <mergeCell ref="BH6:BK6"/>
    <mergeCell ref="BL6:BO6"/>
    <mergeCell ref="BP6:BS6"/>
    <mergeCell ref="B1:BT4"/>
    <mergeCell ref="L6:O6"/>
    <mergeCell ref="AJ6:AM6"/>
    <mergeCell ref="AN6:AQ6"/>
    <mergeCell ref="D6:G6"/>
    <mergeCell ref="H6:K6"/>
    <mergeCell ref="AF6:AI6"/>
    <mergeCell ref="AB6:AE6"/>
    <mergeCell ref="X6:AA6"/>
    <mergeCell ref="T6:W6"/>
    <mergeCell ref="P6:S6"/>
    <mergeCell ref="AR6:AU6"/>
    <mergeCell ref="AV6:AY6"/>
  </mergeCells>
  <hyperlinks>
    <hyperlink ref="B7" location="'1_1_3_1_paquete_didactico_manua'!A1" display="1_1_3_1_paquete_didactico_manua" xr:uid="{11EAC7F2-1C36-4D17-8B40-AEC65ECFCEA4}"/>
    <hyperlink ref="B8" location="'1_1_3_2_notas_de_curso_normal'!A1" display="1_1_3_2_notas_de_curso_normal" xr:uid="{214D1E0C-EA5A-4296-BBBE-B9F87E3D149E}"/>
    <hyperlink ref="B9" location="'1_1_3_3_notas_de_curso_especial'!A1" display="1_1_3_3_notas_de_curso_especial" xr:uid="{A31DBF05-6D21-400B-A254-4F42F16764FD}"/>
    <hyperlink ref="B10" location="'1_1_3_4_antologias_comentadas'!A1" display="1_1_3_4_antologias_comentadas" xr:uid="{65365EE7-58BE-4FC5-9160-D9CA44F1D61C}"/>
    <hyperlink ref="B11" location="'1_1_3_5_libros_de_texto'!A1" display="1_1_3_5_libros_de_texto" xr:uid="{FD87A624-6254-4293-B982-08EE085A55E4}"/>
    <hyperlink ref="B12" location="'1_1_3_6_doct_audio_video_cine_f'!A1" display="1_1_3_6_doct_audio_video_cine_f" xr:uid="{B26A353E-C593-4EC6-ABBE-71BE51F66B5E}"/>
    <hyperlink ref="B13" location="'1_1_3_7_equipo_laboratorio_mod_'!A1" display="1_1_3_7_equipo_laboratorio_mod_" xr:uid="{0E9EABC1-0C0D-42A7-B79D-959261A3CE4C}"/>
    <hyperlink ref="B14" location="'1_1_3_8_des_paq_comp_plataforma'!A1" display="1_1_3_8_des_paq_comp_plataforma" xr:uid="{81DAD023-6C36-466B-A91E-D2D375DFFAA9}"/>
    <hyperlink ref="B15" location="'1_1_3_9_trad_public_de_libros'!A1" display="1_1_3_9_trad_public_de_libros" xr:uid="{160E709F-18D9-45A7-925C-A3513C6BD3D6}"/>
    <hyperlink ref="B16" location="'1_1_3_10_trad_public_articulo'!A1" display="1_1_3_10_trad_public_articulo" xr:uid="{6BCF8712-FA43-42A4-ACD4-0AC9B547BEC8}"/>
    <hyperlink ref="B17" location="'1_1_3_11_trad_edit_documentales'!A1" display="1_1_3_11_trad_edit_documentales" xr:uid="{AAAE6127-768A-4A30-AB3A-B12F6E7A565E}"/>
    <hyperlink ref="B18" location="'1_1_3_12_des_aula_virtual'!A1" display="1_1_3_12_des_aula_virtual" xr:uid="{902F7468-46FA-4F99-A7F6-D69B54FDD349}"/>
    <hyperlink ref="B19" location="'1_2_1_1_reporte_invest_tecnico'!A1" display="1_2_1_1_reporte_invest_tecnico" xr:uid="{FD6EDF17-6BE4-4287-968B-D9F6B305A28C}"/>
    <hyperlink ref="B20" location="'1_2_1_2_memorias_congreso_exten'!A1" display="1_2_1_2_memorias_congreso_exten" xr:uid="{624241BA-D3E3-4192-99E6-2570AA9D3712}"/>
    <hyperlink ref="B21" location="'1_2_1_3_art_especializado_inves'!A1" display="1_2_1_3_art_especializado_inves" xr:uid="{D8A61E22-C730-49BE-A5D7-DDD46AD6081D}"/>
    <hyperlink ref="B22" location="'1_2_1_4_libro_cientifico'!A1" display="1_2_1_4_libro_cientifico" xr:uid="{DE9BFB6D-6DAE-4088-8900-5AEC764F9793}"/>
    <hyperlink ref="B23" location="'1_2_1_5_patentes_registro_acept'!A1" display="1_2_1_5_patentes_registro_acept" xr:uid="{91D4E145-A271-4C38-9F68-9A438FFA2BE4}"/>
    <hyperlink ref="B24" location="'1_2_1_6_expedicion_titulo_paten'!A1" display="1_2_1_6_expedicion_titulo_paten" xr:uid="{8C8FD8D2-3038-487E-8000-1310DA76BFAF}"/>
    <hyperlink ref="B25" location="'1_2_1_7_trab_pres_event_especia'!A1" display="1_2_1_7_trab_pres_event_especia" xr:uid="{C34468C6-6A3F-41B9-A928-4D72914CDB18}"/>
    <hyperlink ref="B26" location="'1_2_1_8_conferencias_magistrale'!A1" display="1_2_1_8_conferencias_magistrale" xr:uid="{FF62771B-C22A-43F3-BCAF-53D6E5515265}"/>
    <hyperlink ref="B27" location="'1_2_1_9_des_prototipo_modelo_in'!A1" display="1_2_1_9_des_prototipo_modelo_in" xr:uid="{1F178A5B-64CF-4E63-BE3A-AEA67F1816A7}"/>
    <hyperlink ref="B28" location="'1_2_1_10_des_paq_computacionale'!A1" display="1_2_1_10_des_paq_computacionale" xr:uid="{0F618F2C-8C4C-4EB0-A258-9DF3B40CE336}"/>
    <hyperlink ref="B29" location="'1_2_1_11_cood_libro_cient_colec'!A1" display="1_2_1_11_cood_libro_cient_colec" xr:uid="{F74CBF11-466A-4024-9D35-B8E88C5E87E7}"/>
    <hyperlink ref="B30" location="'1_2_2_asesoria_proy_invest'!A1" display="1_2_2_asesoria_proy_invest" xr:uid="{EBCF9F35-12E3-4419-9ECE-A080CE1D76B9}"/>
  </hyperlink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4EC5-DFEF-49CA-A66A-A509EA38B31F}">
  <dimension ref="A1:O24"/>
  <sheetViews>
    <sheetView workbookViewId="0"/>
  </sheetViews>
  <sheetFormatPr baseColWidth="10" defaultColWidth="11.42578125" defaultRowHeight="15" x14ac:dyDescent="0.25"/>
  <cols>
    <col min="1" max="1" width="11.42578125" style="15"/>
    <col min="2" max="2" width="12.85546875" style="15" customWidth="1"/>
    <col min="3" max="3" width="14.85546875" style="15" customWidth="1"/>
    <col min="4" max="4" width="12" style="15" customWidth="1"/>
    <col min="5" max="5" width="18.5703125" style="15" customWidth="1"/>
    <col min="6" max="6" width="32.28515625" style="15" customWidth="1"/>
    <col min="7" max="7" width="20.28515625" style="15" customWidth="1"/>
    <col min="8" max="8" width="18" style="15" customWidth="1"/>
    <col min="9" max="9" width="78.28515625" style="15" customWidth="1"/>
    <col min="10" max="10" width="38" style="15" customWidth="1"/>
    <col min="11" max="11" width="17" style="15" customWidth="1"/>
    <col min="12" max="12" width="17.42578125" style="15" customWidth="1"/>
    <col min="13" max="13" width="15.140625" style="15" customWidth="1"/>
    <col min="14" max="14" width="12.5703125" style="15" customWidth="1"/>
    <col min="15" max="15" width="117.7109375" style="15" customWidth="1"/>
    <col min="16" max="16384" width="11.42578125" style="15"/>
  </cols>
  <sheetData>
    <row r="1" spans="1:15" ht="30" x14ac:dyDescent="0.25">
      <c r="A1" s="2" t="s">
        <v>212</v>
      </c>
      <c r="B1" s="63" t="s">
        <v>0</v>
      </c>
      <c r="C1" s="65" t="s">
        <v>152</v>
      </c>
      <c r="D1" s="66" t="s">
        <v>153</v>
      </c>
      <c r="E1" s="67" t="s">
        <v>182</v>
      </c>
      <c r="F1" s="64" t="s">
        <v>1</v>
      </c>
      <c r="G1" s="64" t="s">
        <v>217</v>
      </c>
      <c r="H1" s="64" t="s">
        <v>213</v>
      </c>
      <c r="I1" s="64" t="s">
        <v>33</v>
      </c>
      <c r="J1" s="64" t="s">
        <v>5</v>
      </c>
      <c r="K1" s="64" t="s">
        <v>214</v>
      </c>
      <c r="L1" s="63" t="s">
        <v>215</v>
      </c>
      <c r="M1" s="64" t="s">
        <v>6</v>
      </c>
      <c r="N1" s="64" t="s">
        <v>216</v>
      </c>
      <c r="O1" s="64" t="s">
        <v>8</v>
      </c>
    </row>
    <row r="2" spans="1:15" x14ac:dyDescent="0.25">
      <c r="A2" s="10"/>
      <c r="B2" s="10"/>
      <c r="C2" s="68"/>
      <c r="D2" s="69"/>
      <c r="E2" s="70"/>
      <c r="F2" s="3"/>
      <c r="G2" s="3"/>
      <c r="H2" s="3"/>
      <c r="I2" s="3"/>
      <c r="J2" s="3"/>
      <c r="K2" s="11"/>
      <c r="L2" s="1"/>
      <c r="M2" s="3"/>
      <c r="N2" s="3"/>
      <c r="O2" s="3"/>
    </row>
    <row r="3" spans="1:15" x14ac:dyDescent="0.25">
      <c r="A3" s="10"/>
      <c r="B3" s="10"/>
      <c r="C3" s="68"/>
      <c r="D3" s="69"/>
      <c r="E3" s="70"/>
      <c r="F3" s="3"/>
      <c r="G3" s="3"/>
      <c r="H3" s="3"/>
      <c r="I3" s="3"/>
      <c r="J3" s="3"/>
      <c r="K3" s="11"/>
      <c r="L3" s="1"/>
      <c r="M3" s="3"/>
      <c r="N3" s="3"/>
      <c r="O3" s="3"/>
    </row>
    <row r="4" spans="1:15" x14ac:dyDescent="0.25">
      <c r="A4" s="10"/>
      <c r="B4" s="10"/>
      <c r="C4" s="68"/>
      <c r="D4" s="69"/>
      <c r="E4" s="70"/>
      <c r="F4" s="3"/>
      <c r="G4" s="3"/>
      <c r="H4" s="3"/>
      <c r="I4" s="3"/>
      <c r="J4" s="3"/>
      <c r="K4" s="11"/>
      <c r="L4" s="1"/>
      <c r="M4" s="3"/>
      <c r="N4" s="3"/>
      <c r="O4" s="3"/>
    </row>
    <row r="5" spans="1:15" ht="15.75" customHeight="1" x14ac:dyDescent="0.25">
      <c r="A5" s="10"/>
      <c r="B5" s="10"/>
      <c r="C5" s="71"/>
      <c r="D5" s="71"/>
      <c r="E5" s="71"/>
      <c r="F5" s="3"/>
      <c r="G5" s="3"/>
      <c r="H5" s="3"/>
      <c r="I5" s="3"/>
      <c r="J5" s="20"/>
      <c r="K5" s="11"/>
      <c r="L5" s="1"/>
      <c r="M5" s="3"/>
      <c r="N5" s="3"/>
      <c r="O5" s="8"/>
    </row>
    <row r="21" spans="1:8" ht="14.45" customHeight="1" x14ac:dyDescent="0.25">
      <c r="A21" s="203" t="s">
        <v>185</v>
      </c>
      <c r="B21" s="203"/>
      <c r="C21" s="203"/>
      <c r="D21" s="203"/>
      <c r="E21" s="203"/>
      <c r="F21" s="203"/>
      <c r="G21" s="14">
        <f>COUNTA(A2:A16)</f>
        <v>0</v>
      </c>
      <c r="H21" s="32" t="s">
        <v>151</v>
      </c>
    </row>
    <row r="22" spans="1:8" x14ac:dyDescent="0.25">
      <c r="F22" s="13" t="s">
        <v>135</v>
      </c>
      <c r="G22" s="40">
        <f>COUNTIF(E2:E21,"I")</f>
        <v>0</v>
      </c>
      <c r="H22">
        <f>SUM(C2:C21)</f>
        <v>0</v>
      </c>
    </row>
    <row r="23" spans="1:8" x14ac:dyDescent="0.25">
      <c r="F23" s="13" t="s">
        <v>134</v>
      </c>
      <c r="G23" s="40">
        <f>COUNTIF(E2:E21,"C")</f>
        <v>0</v>
      </c>
      <c r="H23">
        <f>SUM(D2:D21)</f>
        <v>0</v>
      </c>
    </row>
    <row r="24" spans="1:8" x14ac:dyDescent="0.25">
      <c r="H24" s="15">
        <f>SUM(H22:H23)</f>
        <v>0</v>
      </c>
    </row>
  </sheetData>
  <mergeCells count="1">
    <mergeCell ref="A21:F21"/>
  </mergeCells>
  <dataValidations count="1">
    <dataValidation type="list" allowBlank="1" showInputMessage="1" showErrorMessage="1" sqref="E2:E5" xr:uid="{92D20278-025E-4A0D-81E4-163AB5DB1FFC}">
      <formula1>"I,C,IC"</formula1>
    </dataValidation>
  </dataValidations>
  <pageMargins left="0.7" right="0.7" top="0.75" bottom="0.75" header="0.3" footer="0.3"/>
  <pageSetup orientation="portrait" horizontalDpi="1200" verticalDpi="1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01646-8357-4FD4-AD8B-A17AF0DCC4AA}">
  <dimension ref="A1:M23"/>
  <sheetViews>
    <sheetView workbookViewId="0"/>
  </sheetViews>
  <sheetFormatPr baseColWidth="10" defaultColWidth="11.42578125" defaultRowHeight="15" x14ac:dyDescent="0.25"/>
  <cols>
    <col min="1" max="5" width="11.42578125" style="15"/>
    <col min="6" max="6" width="28.42578125" style="15" customWidth="1"/>
    <col min="7" max="7" width="23.42578125" style="15" customWidth="1"/>
    <col min="8" max="8" width="21.28515625" style="15" customWidth="1"/>
    <col min="9" max="9" width="27.85546875" style="15" customWidth="1"/>
    <col min="10" max="10" width="17.85546875" style="15" customWidth="1"/>
    <col min="11" max="11" width="18.140625" style="15" customWidth="1"/>
    <col min="12" max="12" width="18.85546875" style="15" customWidth="1"/>
    <col min="13" max="13" width="21.28515625" style="15" customWidth="1"/>
    <col min="14" max="16384" width="11.42578125" style="15"/>
  </cols>
  <sheetData>
    <row r="1" spans="1:13" ht="30" x14ac:dyDescent="0.25">
      <c r="A1" s="2" t="s">
        <v>212</v>
      </c>
      <c r="B1" s="63" t="s">
        <v>0</v>
      </c>
      <c r="C1" s="65" t="s">
        <v>152</v>
      </c>
      <c r="D1" s="66" t="s">
        <v>153</v>
      </c>
      <c r="E1" s="67" t="s">
        <v>182</v>
      </c>
      <c r="F1" s="64" t="s">
        <v>1</v>
      </c>
      <c r="G1" s="4" t="s">
        <v>265</v>
      </c>
      <c r="H1" s="4" t="s">
        <v>266</v>
      </c>
      <c r="I1" s="4" t="s">
        <v>341</v>
      </c>
      <c r="J1" s="4" t="s">
        <v>342</v>
      </c>
      <c r="K1" s="4" t="s">
        <v>216</v>
      </c>
      <c r="L1" s="2" t="s">
        <v>5</v>
      </c>
      <c r="M1" s="64" t="s">
        <v>8</v>
      </c>
    </row>
    <row r="2" spans="1:13" ht="105" x14ac:dyDescent="0.25">
      <c r="A2" s="10">
        <v>28488</v>
      </c>
      <c r="B2" s="10">
        <v>2024</v>
      </c>
      <c r="C2" s="69">
        <v>440</v>
      </c>
      <c r="D2" s="69"/>
      <c r="E2" s="70" t="s">
        <v>183</v>
      </c>
      <c r="F2" s="95" t="s">
        <v>343</v>
      </c>
      <c r="G2" s="95"/>
      <c r="H2" s="95"/>
      <c r="I2" s="95" t="s">
        <v>344</v>
      </c>
      <c r="J2" s="95"/>
      <c r="K2" s="20" t="s">
        <v>345</v>
      </c>
      <c r="L2" s="95"/>
      <c r="M2" s="138" t="s">
        <v>346</v>
      </c>
    </row>
    <row r="3" spans="1:13" x14ac:dyDescent="0.25">
      <c r="A3" s="10"/>
      <c r="B3" s="10"/>
      <c r="F3" s="3"/>
      <c r="G3" s="3"/>
      <c r="H3" s="3"/>
      <c r="I3" s="3"/>
      <c r="J3" s="3"/>
      <c r="K3" s="11"/>
      <c r="L3" s="1"/>
      <c r="M3" s="3"/>
    </row>
    <row r="4" spans="1:13" x14ac:dyDescent="0.25">
      <c r="A4" s="10"/>
      <c r="B4" s="10"/>
      <c r="F4" s="3"/>
      <c r="G4" s="3"/>
      <c r="H4" s="3"/>
      <c r="I4" s="3"/>
      <c r="J4" s="3"/>
      <c r="K4" s="11"/>
      <c r="L4" s="1"/>
      <c r="M4" s="3"/>
    </row>
    <row r="5" spans="1:13" x14ac:dyDescent="0.25">
      <c r="A5" s="10"/>
      <c r="B5" s="10"/>
      <c r="F5" s="3"/>
      <c r="G5" s="3"/>
      <c r="H5" s="3"/>
      <c r="I5" s="3"/>
      <c r="J5" s="20"/>
      <c r="K5" s="11"/>
      <c r="L5" s="1"/>
      <c r="M5" s="8"/>
    </row>
    <row r="19" spans="1:8" ht="14.45" customHeight="1" x14ac:dyDescent="0.25">
      <c r="A19" s="203" t="s">
        <v>186</v>
      </c>
      <c r="B19" s="203"/>
      <c r="C19" s="203"/>
      <c r="D19" s="203"/>
      <c r="E19" s="203"/>
      <c r="F19" s="203"/>
      <c r="G19" s="14">
        <f>COUNTA(A2:A16)</f>
        <v>1</v>
      </c>
      <c r="H19" s="32" t="s">
        <v>151</v>
      </c>
    </row>
    <row r="20" spans="1:8" x14ac:dyDescent="0.25">
      <c r="D20"/>
      <c r="F20" s="13" t="s">
        <v>135</v>
      </c>
      <c r="G20" s="40">
        <f>COUNTIF(E2:E19,"I")</f>
        <v>1</v>
      </c>
      <c r="H20">
        <f>SUM(C2:C19)</f>
        <v>440</v>
      </c>
    </row>
    <row r="21" spans="1:8" x14ac:dyDescent="0.25">
      <c r="D21"/>
      <c r="F21" s="13" t="s">
        <v>134</v>
      </c>
      <c r="G21" s="40">
        <f>COUNTIF(E2:E19,"C")</f>
        <v>0</v>
      </c>
      <c r="H21">
        <f>SUM(D2:D19)</f>
        <v>0</v>
      </c>
    </row>
    <row r="22" spans="1:8" x14ac:dyDescent="0.25">
      <c r="H22" s="15">
        <f>SUM(H20:H21)</f>
        <v>440</v>
      </c>
    </row>
    <row r="23" spans="1:8" x14ac:dyDescent="0.25">
      <c r="F23" s="116"/>
    </row>
  </sheetData>
  <mergeCells count="1">
    <mergeCell ref="A19:F19"/>
  </mergeCells>
  <dataValidations count="1">
    <dataValidation type="list" allowBlank="1" showInputMessage="1" showErrorMessage="1" sqref="E2:E5" xr:uid="{79B40373-D979-404B-B8A3-287644E0CE68}">
      <formula1>"I,C,IC"</formula1>
    </dataValidation>
  </dataValidations>
  <hyperlinks>
    <hyperlink ref="M2" r:id="rId1" xr:uid="{2B50F4F9-0276-439E-9940-21213DD84437}"/>
  </hyperlinks>
  <pageMargins left="0.7" right="0.7" top="0.75" bottom="0.75" header="0.3" footer="0.3"/>
  <pageSetup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Control</vt:lpstr>
      <vt:lpstr>integrantes_area</vt:lpstr>
      <vt:lpstr>Hoja1</vt:lpstr>
      <vt:lpstr>Total_productos</vt:lpstr>
      <vt:lpstr>Total_por_integrante</vt:lpstr>
      <vt:lpstr>Ind_colectivo_c_integrante</vt:lpstr>
      <vt:lpstr>Ind_colec_c_integrante_PUNTOS</vt:lpstr>
      <vt:lpstr>1_1_3_1_paquete_didactico_manua</vt:lpstr>
      <vt:lpstr>1_1_3_2_notas_de_curso_normal</vt:lpstr>
      <vt:lpstr>1_1_3_3_notas_de_curso_especial</vt:lpstr>
      <vt:lpstr>1_1_3_4_antologias_comentadas</vt:lpstr>
      <vt:lpstr>1_1_3_5_libros_de_texto</vt:lpstr>
      <vt:lpstr>1_1_3_6_doct_audio_video_cine_f</vt:lpstr>
      <vt:lpstr>1_1_3_7_equipo_laboratorio_mod_</vt:lpstr>
      <vt:lpstr>1_1_3_8_des_paq_comp_plataforma</vt:lpstr>
      <vt:lpstr>1_1_3_9_trad_public_de_libros</vt:lpstr>
      <vt:lpstr>1_1_3_10_trad_public_articulo</vt:lpstr>
      <vt:lpstr>1_1_3_11_trad_edit_documentales</vt:lpstr>
      <vt:lpstr>1_1_3_12_des_aula_virtual</vt:lpstr>
      <vt:lpstr>1_2_1_1_reporte_invest_tecnico</vt:lpstr>
      <vt:lpstr>1_2_1_2_memorias_congreso_exten</vt:lpstr>
      <vt:lpstr>1_2_1_3_art_especializado_inves</vt:lpstr>
      <vt:lpstr>1_2_1_4_libro_cientifico</vt:lpstr>
      <vt:lpstr>1_2_1_5_patentes_registro_acept</vt:lpstr>
      <vt:lpstr>1_2_1_6_expedicion_titulo_paten</vt:lpstr>
      <vt:lpstr>1_2_1_7_trab_pres_event_especia</vt:lpstr>
      <vt:lpstr>1_2_1_8_conferencias_magistrale</vt:lpstr>
      <vt:lpstr>1_2_1_9_des_prototipo_modelo_in</vt:lpstr>
      <vt:lpstr>1_2_1_10_des_paq_computacionale</vt:lpstr>
      <vt:lpstr>1_2_1_11_cood_libro_cient_colec</vt:lpstr>
      <vt:lpstr>1_2_2_asesoria_proy_invest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Juan Alberto de Jesús Serna Barrera</cp:lastModifiedBy>
  <dcterms:created xsi:type="dcterms:W3CDTF">2023-06-30T16:40:09Z</dcterms:created>
  <dcterms:modified xsi:type="dcterms:W3CDTF">2025-04-29T00:57:27Z</dcterms:modified>
</cp:coreProperties>
</file>