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drawings/drawing8.xml" ContentType="application/vnd.openxmlformats-officedocument.drawing+xml"/>
  <Override PartName="/xl/tables/table5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6.xml" ContentType="application/vnd.openxmlformats-officedocument.spreadsheetml.tab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tables/table7.xml" ContentType="application/vnd.openxmlformats-officedocument.spreadsheetml.table+xml"/>
  <Override PartName="/xl/drawings/drawing19.xml" ContentType="application/vnd.openxmlformats-officedocument.drawing+xml"/>
  <Override PartName="/xl/tables/table8.xml" ContentType="application/vnd.openxmlformats-officedocument.spreadsheetml.tabl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tables/table11.xml" ContentType="application/vnd.openxmlformats-officedocument.spreadsheetml.table+xml"/>
  <Override PartName="/xl/drawings/drawing24.xml" ContentType="application/vnd.openxmlformats-officedocument.drawing+xml"/>
  <Override PartName="/xl/tables/table12.xml" ContentType="application/vnd.openxmlformats-officedocument.spreadsheetml.table+xml"/>
  <Override PartName="/xl/drawings/drawing25.xml" ContentType="application/vnd.openxmlformats-officedocument.drawing+xml"/>
  <Override PartName="/xl/tables/table13.xml" ContentType="application/vnd.openxmlformats-officedocument.spreadsheetml.tab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tables/table14.xml" ContentType="application/vnd.openxmlformats-officedocument.spreadsheetml.table+xml"/>
  <Override PartName="/xl/drawings/drawing29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AREAS_07082023\PREMIO_AREAS_2025\"/>
    </mc:Choice>
  </mc:AlternateContent>
  <xr:revisionPtr revIDLastSave="0" documentId="13_ncr:1_{1D807033-EAF3-43F5-9323-B82E7DAD9D82}" xr6:coauthVersionLast="36" xr6:coauthVersionMax="36" xr10:uidLastSave="{00000000-0000-0000-0000-000000000000}"/>
  <bookViews>
    <workbookView xWindow="0" yWindow="0" windowWidth="28800" windowHeight="13620" firstSheet="5" activeTab="8" xr2:uid="{00000000-000D-0000-FFFF-FFFF00000000}"/>
  </bookViews>
  <sheets>
    <sheet name="Control" sheetId="14" r:id="rId1"/>
    <sheet name="integrantes_area" sheetId="29" r:id="rId2"/>
    <sheet name="Total_productos" sheetId="27" r:id="rId3"/>
    <sheet name="Total_por_integrante" sheetId="28" r:id="rId4"/>
    <sheet name="Ind_colectivo_c_integrante" sheetId="30" r:id="rId5"/>
    <sheet name="Ind_colec_c_integrante_PUNTOS" sheetId="31" r:id="rId6"/>
    <sheet name="1_1_3_1_paquete_didactico_manua" sheetId="15" r:id="rId7"/>
    <sheet name="1_1_3_2_notas_de_curso_normal" sheetId="16" r:id="rId8"/>
    <sheet name="1_1_3_3_notas_de_curso_especial" sheetId="17" r:id="rId9"/>
    <sheet name="1_1_3_4_antologias_comentadas" sheetId="18" r:id="rId10"/>
    <sheet name="1_1_3_5_libros_de_texto" sheetId="19" r:id="rId11"/>
    <sheet name="1_1_3_6_doct_audio_video_cine_f" sheetId="20" r:id="rId12"/>
    <sheet name="1_1_3_7_equipo_laboratorio_mod_" sheetId="21" r:id="rId13"/>
    <sheet name="1_1_3_8_des_paq_comp_plataforma" sheetId="22" r:id="rId14"/>
    <sheet name="1_1_3_9_trad_public_de_libros" sheetId="23" r:id="rId15"/>
    <sheet name="1_1_3_10_trad_public_articulo" sheetId="24" r:id="rId16"/>
    <sheet name="1_1_3_11_trad_edit_documentales" sheetId="25" r:id="rId17"/>
    <sheet name="1_1_3_12_des_aula_virtual" sheetId="26" r:id="rId18"/>
    <sheet name="1_2_1_1_reporte_invest_tecnico" sheetId="1" r:id="rId19"/>
    <sheet name="1_2_1_2_memorias_congreso_exten" sheetId="2" r:id="rId20"/>
    <sheet name="1_2_1_3_art_especializado_inves" sheetId="3" r:id="rId21"/>
    <sheet name="1_2_1_4_libro_cientifico" sheetId="4" r:id="rId22"/>
    <sheet name="1_2_1_5_patentes_registro_acept" sheetId="5" r:id="rId23"/>
    <sheet name="1_2_1_6_expedicion_titulo_paten" sheetId="6" r:id="rId24"/>
    <sheet name="1_2_1_7_trab_pres_event_especia" sheetId="7" r:id="rId25"/>
    <sheet name="1_2_1_8_conferencias_magistrale" sheetId="8" r:id="rId26"/>
    <sheet name="1_2_1_9_des_prototipo_modelo_in" sheetId="9" r:id="rId27"/>
    <sheet name="1_2_1_10_des_paq_computacionale" sheetId="10" r:id="rId28"/>
    <sheet name="1_2_1_11_cood_libro_cient_colec" sheetId="11" r:id="rId29"/>
    <sheet name="1_2_2_asesoria_proy_invest" sheetId="12" r:id="rId30"/>
  </sheets>
  <calcPr calcId="191029"/>
</workbook>
</file>

<file path=xl/calcChain.xml><?xml version="1.0" encoding="utf-8"?>
<calcChain xmlns="http://schemas.openxmlformats.org/spreadsheetml/2006/main">
  <c r="AY9" i="31" l="1"/>
  <c r="AX9" i="31"/>
  <c r="AW9" i="31"/>
  <c r="AV9" i="31"/>
  <c r="H58" i="3" l="1"/>
  <c r="H57" i="3"/>
  <c r="H59" i="3" l="1"/>
  <c r="AZ21" i="31" s="1"/>
  <c r="G16" i="8"/>
  <c r="G15" i="8"/>
  <c r="G14" i="8"/>
  <c r="G57" i="3"/>
  <c r="G58" i="3"/>
  <c r="G19" i="17"/>
  <c r="H21" i="17"/>
  <c r="H20" i="17"/>
  <c r="H22" i="17" s="1"/>
  <c r="G59" i="3" l="1"/>
  <c r="O13" i="31"/>
  <c r="M13" i="31"/>
  <c r="U7" i="31" l="1"/>
  <c r="F27" i="29" l="1"/>
  <c r="F28" i="29"/>
  <c r="F29" i="29"/>
  <c r="F30" i="29"/>
  <c r="F26" i="29"/>
  <c r="F25" i="29"/>
  <c r="F24" i="29"/>
  <c r="F23" i="29"/>
  <c r="F22" i="29"/>
  <c r="F21" i="29"/>
  <c r="F20" i="29"/>
  <c r="F19" i="29"/>
  <c r="AY30" i="31" l="1"/>
  <c r="AX30" i="31"/>
  <c r="AW30" i="31"/>
  <c r="AV30" i="31"/>
  <c r="AU30" i="31"/>
  <c r="AT30" i="31"/>
  <c r="AS30" i="31"/>
  <c r="AR30" i="31"/>
  <c r="AY26" i="31"/>
  <c r="AX26" i="31"/>
  <c r="AW26" i="31"/>
  <c r="AV26" i="31"/>
  <c r="AU26" i="31"/>
  <c r="AT26" i="31"/>
  <c r="AS26" i="31"/>
  <c r="AR26" i="31"/>
  <c r="AY25" i="31"/>
  <c r="AX25" i="31"/>
  <c r="AW25" i="31"/>
  <c r="AV25" i="31"/>
  <c r="AU25" i="31"/>
  <c r="AT25" i="31"/>
  <c r="AS25" i="31"/>
  <c r="AR25" i="31"/>
  <c r="AY24" i="31"/>
  <c r="AX24" i="31"/>
  <c r="AV24" i="31"/>
  <c r="AU24" i="31"/>
  <c r="AT24" i="31"/>
  <c r="AR24" i="31"/>
  <c r="AQ24" i="31"/>
  <c r="AM24" i="31"/>
  <c r="AI24" i="31"/>
  <c r="AE24" i="31"/>
  <c r="AA24" i="31"/>
  <c r="W24" i="31"/>
  <c r="S24" i="31"/>
  <c r="O24" i="31"/>
  <c r="K24" i="31"/>
  <c r="AW24" i="31"/>
  <c r="AS24" i="31"/>
  <c r="AO24" i="31"/>
  <c r="AK24" i="31"/>
  <c r="AG24" i="31"/>
  <c r="AC24" i="31"/>
  <c r="Y24" i="31"/>
  <c r="U24" i="31"/>
  <c r="Q24" i="31"/>
  <c r="M24" i="31"/>
  <c r="I24" i="31"/>
  <c r="G24" i="31"/>
  <c r="E24" i="31"/>
  <c r="AY22" i="31"/>
  <c r="AX22" i="31"/>
  <c r="AW22" i="31"/>
  <c r="AV22" i="31"/>
  <c r="AU22" i="31"/>
  <c r="AT22" i="31"/>
  <c r="AS22" i="31"/>
  <c r="AR22" i="31"/>
  <c r="AY21" i="31"/>
  <c r="AX21" i="31"/>
  <c r="AW21" i="31"/>
  <c r="AV21" i="31"/>
  <c r="AU21" i="31"/>
  <c r="AT21" i="31"/>
  <c r="AS21" i="31"/>
  <c r="AR21" i="31"/>
  <c r="AY20" i="31"/>
  <c r="AX20" i="31"/>
  <c r="AW20" i="31"/>
  <c r="AV20" i="31"/>
  <c r="AU20" i="31"/>
  <c r="AT20" i="31"/>
  <c r="AS20" i="31"/>
  <c r="AR20" i="31"/>
  <c r="AQ20" i="31" l="1"/>
  <c r="AO20" i="31"/>
  <c r="AM20" i="31"/>
  <c r="AK20" i="31"/>
  <c r="AI20" i="31"/>
  <c r="AG20" i="31"/>
  <c r="AE20" i="31"/>
  <c r="AC20" i="31"/>
  <c r="AA20" i="31"/>
  <c r="Y20" i="31"/>
  <c r="W20" i="31"/>
  <c r="U20" i="31"/>
  <c r="S20" i="31"/>
  <c r="Q20" i="31"/>
  <c r="O20" i="31"/>
  <c r="M20" i="31"/>
  <c r="K20" i="31"/>
  <c r="I20" i="31"/>
  <c r="G20" i="31"/>
  <c r="E20" i="31" l="1"/>
  <c r="AY19" i="31"/>
  <c r="AX19" i="31"/>
  <c r="AW19" i="31"/>
  <c r="AV19" i="31"/>
  <c r="AU19" i="31"/>
  <c r="AT19" i="31"/>
  <c r="AS19" i="31"/>
  <c r="AR19" i="31"/>
  <c r="AY13" i="31"/>
  <c r="AU13" i="31"/>
  <c r="AQ13" i="31"/>
  <c r="AM13" i="31"/>
  <c r="AI13" i="31"/>
  <c r="AE13" i="31"/>
  <c r="AA13" i="31"/>
  <c r="W13" i="31"/>
  <c r="S13" i="31"/>
  <c r="K13" i="31"/>
  <c r="AX13" i="31"/>
  <c r="AV13" i="31"/>
  <c r="AT13" i="31"/>
  <c r="AR13" i="31"/>
  <c r="AX12" i="31"/>
  <c r="AT12" i="31"/>
  <c r="AV12" i="31"/>
  <c r="AR12" i="31"/>
  <c r="AQ30" i="31"/>
  <c r="AP30" i="31"/>
  <c r="AO30" i="31"/>
  <c r="AN30" i="31"/>
  <c r="AQ29" i="31"/>
  <c r="AP29" i="31"/>
  <c r="AO29" i="31"/>
  <c r="AN29" i="31"/>
  <c r="AP28" i="31"/>
  <c r="AN28" i="31"/>
  <c r="AN27" i="31"/>
  <c r="AQ26" i="31"/>
  <c r="AP26" i="31"/>
  <c r="AO26" i="31"/>
  <c r="AN26" i="31"/>
  <c r="AQ25" i="31"/>
  <c r="AP25" i="31"/>
  <c r="AO25" i="31"/>
  <c r="AN25" i="31"/>
  <c r="AP24" i="31"/>
  <c r="AN24" i="31"/>
  <c r="AP23" i="31"/>
  <c r="AN23" i="31"/>
  <c r="AQ22" i="31"/>
  <c r="AP22" i="31"/>
  <c r="AO22" i="31"/>
  <c r="AN22" i="31"/>
  <c r="AQ21" i="31"/>
  <c r="AP21" i="31"/>
  <c r="AO21" i="31"/>
  <c r="AN21" i="31"/>
  <c r="AP20" i="31"/>
  <c r="AN20" i="31"/>
  <c r="AQ19" i="31"/>
  <c r="AP19" i="31"/>
  <c r="AO19" i="31"/>
  <c r="AN19" i="31"/>
  <c r="AP18" i="31"/>
  <c r="AN18" i="31"/>
  <c r="AP17" i="31"/>
  <c r="AN17" i="31"/>
  <c r="AP16" i="31"/>
  <c r="AN16" i="31"/>
  <c r="AP15" i="31"/>
  <c r="AN15" i="31"/>
  <c r="AP14" i="31"/>
  <c r="AN14" i="31"/>
  <c r="AP13" i="31"/>
  <c r="AP12" i="31"/>
  <c r="AN12" i="31"/>
  <c r="AP11" i="31"/>
  <c r="AN11" i="31"/>
  <c r="AP10" i="31"/>
  <c r="AN10" i="31"/>
  <c r="AP9" i="31"/>
  <c r="AN9" i="31"/>
  <c r="AP8" i="31"/>
  <c r="AN8" i="31"/>
  <c r="AN13" i="31"/>
  <c r="AW13" i="31"/>
  <c r="AS13" i="31"/>
  <c r="AO13" i="31"/>
  <c r="AK13" i="31"/>
  <c r="AG13" i="31"/>
  <c r="AC13" i="31"/>
  <c r="Y13" i="31"/>
  <c r="U13" i="31"/>
  <c r="Q13" i="31"/>
  <c r="I13" i="31"/>
  <c r="G13" i="31"/>
  <c r="E13" i="31"/>
  <c r="AY7" i="31"/>
  <c r="AW7" i="31"/>
  <c r="AX7" i="31"/>
  <c r="AV7" i="31"/>
  <c r="AU7" i="31"/>
  <c r="AS7" i="31"/>
  <c r="AT7" i="31"/>
  <c r="AR7" i="31"/>
  <c r="AQ7" i="31"/>
  <c r="AO7" i="31"/>
  <c r="AK7" i="31"/>
  <c r="AP7" i="31"/>
  <c r="AN7" i="31"/>
  <c r="AM7" i="31"/>
  <c r="AI7" i="31"/>
  <c r="AG7" i="31"/>
  <c r="AE7" i="31"/>
  <c r="AC7" i="31"/>
  <c r="AA7" i="31"/>
  <c r="Y7" i="31"/>
  <c r="W7" i="31"/>
  <c r="S7" i="31"/>
  <c r="Q7" i="31"/>
  <c r="O7" i="31"/>
  <c r="M7" i="31"/>
  <c r="K7" i="31"/>
  <c r="I7" i="31"/>
  <c r="AL24" i="31"/>
  <c r="AJ24" i="31"/>
  <c r="AH24" i="31"/>
  <c r="AF24" i="31"/>
  <c r="AD24" i="31"/>
  <c r="AB24" i="31"/>
  <c r="Z24" i="31"/>
  <c r="X24" i="31"/>
  <c r="V24" i="31"/>
  <c r="T24" i="31"/>
  <c r="R24" i="31"/>
  <c r="P24" i="31"/>
  <c r="N24" i="31"/>
  <c r="L24" i="31"/>
  <c r="J24" i="31"/>
  <c r="H24" i="31"/>
  <c r="F24" i="31"/>
  <c r="D24" i="31"/>
  <c r="AL20" i="31"/>
  <c r="AJ20" i="31"/>
  <c r="AH20" i="31"/>
  <c r="AF20" i="31"/>
  <c r="AD20" i="31"/>
  <c r="AB20" i="31"/>
  <c r="Z20" i="31"/>
  <c r="X20" i="31"/>
  <c r="V20" i="31"/>
  <c r="T20" i="31"/>
  <c r="R20" i="31"/>
  <c r="P20" i="31"/>
  <c r="N20" i="31"/>
  <c r="L20" i="31"/>
  <c r="J20" i="31"/>
  <c r="H20" i="31"/>
  <c r="F20" i="31"/>
  <c r="D20" i="31"/>
  <c r="AL13" i="31"/>
  <c r="AJ13" i="31"/>
  <c r="AH13" i="31"/>
  <c r="AF13" i="31"/>
  <c r="AD13" i="31"/>
  <c r="AB13" i="31"/>
  <c r="Z13" i="31"/>
  <c r="X13" i="31"/>
  <c r="V13" i="31"/>
  <c r="T13" i="31"/>
  <c r="R13" i="31"/>
  <c r="P13" i="31"/>
  <c r="N13" i="31"/>
  <c r="L13" i="31"/>
  <c r="J13" i="31"/>
  <c r="H13" i="31"/>
  <c r="F13" i="31"/>
  <c r="D13" i="31"/>
  <c r="AL7" i="31"/>
  <c r="AJ7" i="31"/>
  <c r="AH7" i="31"/>
  <c r="AF7" i="31"/>
  <c r="AD7" i="31"/>
  <c r="AB7" i="31"/>
  <c r="Z7" i="31"/>
  <c r="X7" i="31"/>
  <c r="V7" i="31"/>
  <c r="T7" i="31"/>
  <c r="R7" i="31"/>
  <c r="P7" i="31"/>
  <c r="N7" i="31"/>
  <c r="L7" i="31"/>
  <c r="J7" i="31"/>
  <c r="H7" i="31"/>
  <c r="D7" i="31"/>
  <c r="G7" i="31"/>
  <c r="F7" i="31"/>
  <c r="E7" i="31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D7" i="30"/>
  <c r="E7" i="30"/>
  <c r="AB7" i="30" l="1"/>
  <c r="AR31" i="31"/>
  <c r="AB13" i="30"/>
  <c r="AB20" i="30"/>
  <c r="AB24" i="30"/>
  <c r="AX31" i="31"/>
  <c r="AS31" i="31"/>
  <c r="AV31" i="31"/>
  <c r="AU31" i="31"/>
  <c r="AT31" i="31"/>
  <c r="AW31" i="31"/>
  <c r="AY31" i="31"/>
  <c r="AA30" i="30" l="1"/>
  <c r="Y30" i="30"/>
  <c r="Z30" i="30"/>
  <c r="X30" i="30"/>
  <c r="W30" i="30"/>
  <c r="V30" i="30"/>
  <c r="Z29" i="30"/>
  <c r="AA29" i="30"/>
  <c r="Y29" i="30"/>
  <c r="X29" i="30"/>
  <c r="W29" i="30"/>
  <c r="V29" i="30"/>
  <c r="AA28" i="30"/>
  <c r="Y28" i="30"/>
  <c r="Z28" i="30"/>
  <c r="X28" i="30"/>
  <c r="W28" i="30"/>
  <c r="V28" i="30"/>
  <c r="AA27" i="30"/>
  <c r="Y27" i="30"/>
  <c r="Z27" i="30"/>
  <c r="X27" i="30"/>
  <c r="W27" i="30"/>
  <c r="V27" i="30"/>
  <c r="AA26" i="30"/>
  <c r="Y26" i="30"/>
  <c r="Z26" i="30"/>
  <c r="X26" i="30"/>
  <c r="W26" i="30"/>
  <c r="V26" i="30"/>
  <c r="AA25" i="30"/>
  <c r="Y25" i="30"/>
  <c r="Z25" i="30"/>
  <c r="X25" i="30"/>
  <c r="W25" i="30"/>
  <c r="V25" i="30"/>
  <c r="AA23" i="30"/>
  <c r="Y23" i="30"/>
  <c r="Z23" i="30"/>
  <c r="X23" i="30"/>
  <c r="W23" i="30"/>
  <c r="V23" i="30"/>
  <c r="AA22" i="30"/>
  <c r="Z22" i="30"/>
  <c r="Y22" i="30"/>
  <c r="X22" i="30"/>
  <c r="W22" i="30"/>
  <c r="V22" i="30"/>
  <c r="AA21" i="30"/>
  <c r="Y21" i="30"/>
  <c r="Z21" i="30"/>
  <c r="X21" i="30"/>
  <c r="W21" i="30"/>
  <c r="V21" i="30"/>
  <c r="AA19" i="30"/>
  <c r="Y19" i="30"/>
  <c r="Z19" i="30"/>
  <c r="X19" i="30"/>
  <c r="W19" i="30"/>
  <c r="V19" i="30"/>
  <c r="AA18" i="30"/>
  <c r="Y18" i="30"/>
  <c r="Z18" i="30"/>
  <c r="X18" i="30"/>
  <c r="W18" i="30"/>
  <c r="V18" i="30"/>
  <c r="AA17" i="30"/>
  <c r="Y17" i="30"/>
  <c r="Z17" i="30"/>
  <c r="X17" i="30"/>
  <c r="W17" i="30"/>
  <c r="V17" i="30"/>
  <c r="Z16" i="30"/>
  <c r="AA16" i="30"/>
  <c r="Y16" i="30"/>
  <c r="X16" i="30"/>
  <c r="W16" i="30"/>
  <c r="V16" i="30"/>
  <c r="AA15" i="30"/>
  <c r="Y15" i="30"/>
  <c r="Z15" i="30"/>
  <c r="X15" i="30"/>
  <c r="V15" i="30"/>
  <c r="W15" i="30"/>
  <c r="Z14" i="30"/>
  <c r="AA14" i="30"/>
  <c r="Y14" i="30"/>
  <c r="X14" i="30"/>
  <c r="W14" i="30"/>
  <c r="V14" i="30"/>
  <c r="AA12" i="30"/>
  <c r="Y12" i="30"/>
  <c r="Z12" i="30"/>
  <c r="X12" i="30"/>
  <c r="V12" i="30"/>
  <c r="W12" i="30"/>
  <c r="Z11" i="30"/>
  <c r="AA11" i="30"/>
  <c r="Y11" i="30"/>
  <c r="X11" i="30"/>
  <c r="W11" i="30"/>
  <c r="V11" i="30"/>
  <c r="AA10" i="30"/>
  <c r="Y10" i="30"/>
  <c r="Z10" i="30"/>
  <c r="X10" i="30"/>
  <c r="Z9" i="30"/>
  <c r="Y9" i="30"/>
  <c r="W10" i="30"/>
  <c r="V10" i="30"/>
  <c r="AA9" i="30"/>
  <c r="X9" i="30"/>
  <c r="W9" i="30"/>
  <c r="V9" i="30"/>
  <c r="AA8" i="30"/>
  <c r="Y8" i="30"/>
  <c r="Z8" i="30"/>
  <c r="X8" i="30"/>
  <c r="W8" i="30"/>
  <c r="V8" i="30"/>
  <c r="W31" i="30" l="1"/>
  <c r="X31" i="30"/>
  <c r="Y31" i="30"/>
  <c r="Z31" i="30"/>
  <c r="AA31" i="30"/>
  <c r="O30" i="28"/>
  <c r="N30" i="28"/>
  <c r="M30" i="28"/>
  <c r="O29" i="28"/>
  <c r="N29" i="28"/>
  <c r="M29" i="28"/>
  <c r="O28" i="28"/>
  <c r="N28" i="28"/>
  <c r="M28" i="28"/>
  <c r="O27" i="28"/>
  <c r="N27" i="28"/>
  <c r="M27" i="28"/>
  <c r="O26" i="28"/>
  <c r="N26" i="28"/>
  <c r="M26" i="28"/>
  <c r="O25" i="28"/>
  <c r="N25" i="28"/>
  <c r="M25" i="28"/>
  <c r="O24" i="28"/>
  <c r="N24" i="28"/>
  <c r="M24" i="28"/>
  <c r="O23" i="28"/>
  <c r="N23" i="28"/>
  <c r="M23" i="28"/>
  <c r="O22" i="28"/>
  <c r="N22" i="28"/>
  <c r="M22" i="28"/>
  <c r="O21" i="28"/>
  <c r="N21" i="28"/>
  <c r="M21" i="28"/>
  <c r="O20" i="28"/>
  <c r="N20" i="28"/>
  <c r="M20" i="28"/>
  <c r="O19" i="28"/>
  <c r="N19" i="28"/>
  <c r="M19" i="28"/>
  <c r="O18" i="28"/>
  <c r="N18" i="28"/>
  <c r="M18" i="28"/>
  <c r="O17" i="28"/>
  <c r="N17" i="28"/>
  <c r="M17" i="28"/>
  <c r="O16" i="28"/>
  <c r="N16" i="28"/>
  <c r="M16" i="28"/>
  <c r="O15" i="28"/>
  <c r="N15" i="28"/>
  <c r="M15" i="28"/>
  <c r="O14" i="28"/>
  <c r="N14" i="28"/>
  <c r="M14" i="28"/>
  <c r="O13" i="28"/>
  <c r="N13" i="28"/>
  <c r="M13" i="28"/>
  <c r="O12" i="28"/>
  <c r="N12" i="28"/>
  <c r="M12" i="28"/>
  <c r="O11" i="28"/>
  <c r="N11" i="28"/>
  <c r="M11" i="28"/>
  <c r="O10" i="28"/>
  <c r="N10" i="28"/>
  <c r="M10" i="28"/>
  <c r="O9" i="28"/>
  <c r="N9" i="28"/>
  <c r="M9" i="28"/>
  <c r="O8" i="28"/>
  <c r="N8" i="28"/>
  <c r="M8" i="28"/>
  <c r="O7" i="28"/>
  <c r="N7" i="28"/>
  <c r="M7" i="28"/>
  <c r="F16" i="29"/>
  <c r="F17" i="29"/>
  <c r="F18" i="29"/>
  <c r="G62" i="7"/>
  <c r="H21" i="6"/>
  <c r="J24" i="14" s="1"/>
  <c r="G21" i="6"/>
  <c r="I24" i="14" s="1"/>
  <c r="H20" i="6"/>
  <c r="H24" i="14" s="1"/>
  <c r="G20" i="6"/>
  <c r="G24" i="14" s="1"/>
  <c r="G19" i="6"/>
  <c r="F24" i="27" s="1"/>
  <c r="H21" i="2"/>
  <c r="G21" i="2"/>
  <c r="H20" i="2"/>
  <c r="G20" i="2"/>
  <c r="G19" i="2"/>
  <c r="D48" i="28" l="1"/>
  <c r="D47" i="28"/>
  <c r="D49" i="28"/>
  <c r="E49" i="28"/>
  <c r="F49" i="28" s="1"/>
  <c r="E48" i="28"/>
  <c r="F48" i="28" s="1"/>
  <c r="E47" i="28"/>
  <c r="F47" i="28"/>
  <c r="K24" i="14"/>
  <c r="O6" i="28"/>
  <c r="AV6" i="31"/>
  <c r="Z6" i="30"/>
  <c r="N6" i="28"/>
  <c r="AR6" i="31"/>
  <c r="X6" i="30"/>
  <c r="M6" i="28"/>
  <c r="AN6" i="31"/>
  <c r="V6" i="30"/>
  <c r="E24" i="27"/>
  <c r="D24" i="27"/>
  <c r="N31" i="28"/>
  <c r="O31" i="28"/>
  <c r="M31" i="28"/>
  <c r="H22" i="6"/>
  <c r="AZ24" i="31" s="1"/>
  <c r="H22" i="2"/>
  <c r="AZ20" i="31" s="1"/>
  <c r="H21" i="21"/>
  <c r="G21" i="21"/>
  <c r="H20" i="21"/>
  <c r="G20" i="21"/>
  <c r="G19" i="21"/>
  <c r="F13" i="27" s="1"/>
  <c r="H21" i="26"/>
  <c r="G21" i="26"/>
  <c r="H20" i="26"/>
  <c r="G20" i="26"/>
  <c r="G19" i="26"/>
  <c r="F18" i="27" s="1"/>
  <c r="H21" i="25"/>
  <c r="G21" i="25"/>
  <c r="H20" i="25"/>
  <c r="H22" i="25" s="1"/>
  <c r="AZ17" i="31" s="1"/>
  <c r="G20" i="25"/>
  <c r="G19" i="25"/>
  <c r="F17" i="27" s="1"/>
  <c r="H21" i="24"/>
  <c r="G21" i="24"/>
  <c r="H20" i="24"/>
  <c r="G20" i="24"/>
  <c r="G19" i="24"/>
  <c r="F16" i="27" s="1"/>
  <c r="H21" i="23"/>
  <c r="G21" i="23"/>
  <c r="H20" i="23"/>
  <c r="G20" i="23"/>
  <c r="G19" i="23"/>
  <c r="F15" i="27" s="1"/>
  <c r="H21" i="22"/>
  <c r="G21" i="22"/>
  <c r="H20" i="22"/>
  <c r="G20" i="22"/>
  <c r="G19" i="22"/>
  <c r="F14" i="27" s="1"/>
  <c r="H21" i="20"/>
  <c r="G21" i="20"/>
  <c r="H20" i="20"/>
  <c r="G20" i="20"/>
  <c r="G19" i="20"/>
  <c r="F12" i="27" s="1"/>
  <c r="H21" i="19"/>
  <c r="G21" i="19"/>
  <c r="H20" i="19"/>
  <c r="G20" i="19"/>
  <c r="G19" i="19"/>
  <c r="F11" i="27" s="1"/>
  <c r="H21" i="18"/>
  <c r="H22" i="18" s="1"/>
  <c r="AZ10" i="31" s="1"/>
  <c r="G21" i="18"/>
  <c r="H20" i="18"/>
  <c r="H10" i="14" s="1"/>
  <c r="G20" i="18"/>
  <c r="G19" i="18"/>
  <c r="F10" i="27" s="1"/>
  <c r="G20" i="17"/>
  <c r="F9" i="27"/>
  <c r="G21" i="17"/>
  <c r="H22" i="16"/>
  <c r="AZ8" i="31" s="1"/>
  <c r="H21" i="16"/>
  <c r="H20" i="16"/>
  <c r="H22" i="15"/>
  <c r="G21" i="16"/>
  <c r="G23" i="15"/>
  <c r="G20" i="16"/>
  <c r="G19" i="16"/>
  <c r="F8" i="27" s="1"/>
  <c r="G21" i="15"/>
  <c r="F7" i="27" s="1"/>
  <c r="H23" i="15"/>
  <c r="H21" i="1"/>
  <c r="H20" i="1"/>
  <c r="G21" i="1"/>
  <c r="G22" i="15"/>
  <c r="G20" i="1"/>
  <c r="G19" i="1"/>
  <c r="H22" i="23" l="1"/>
  <c r="AZ15" i="31" s="1"/>
  <c r="H22" i="20"/>
  <c r="AZ12" i="31" s="1"/>
  <c r="H22" i="26"/>
  <c r="AZ18" i="31" s="1"/>
  <c r="H22" i="24"/>
  <c r="AZ16" i="31" s="1"/>
  <c r="H22" i="22"/>
  <c r="AZ14" i="31" s="1"/>
  <c r="H22" i="19"/>
  <c r="AZ11" i="31" s="1"/>
  <c r="AZ9" i="31"/>
  <c r="H22" i="1"/>
  <c r="H22" i="21"/>
  <c r="AZ13" i="31" s="1"/>
  <c r="J13" i="14"/>
  <c r="H24" i="15"/>
  <c r="AZ7" i="31" s="1"/>
  <c r="AM30" i="31"/>
  <c r="AI30" i="31"/>
  <c r="AE30" i="31"/>
  <c r="AA30" i="31"/>
  <c r="W30" i="31"/>
  <c r="S30" i="31"/>
  <c r="O30" i="31"/>
  <c r="K30" i="31"/>
  <c r="G30" i="31"/>
  <c r="AK30" i="31"/>
  <c r="AG30" i="31"/>
  <c r="AC30" i="31"/>
  <c r="Y30" i="31"/>
  <c r="U30" i="31"/>
  <c r="Q30" i="31"/>
  <c r="M30" i="31"/>
  <c r="I30" i="31"/>
  <c r="E30" i="31"/>
  <c r="AM29" i="31"/>
  <c r="AI29" i="31"/>
  <c r="AE29" i="31"/>
  <c r="AA29" i="31"/>
  <c r="W29" i="31"/>
  <c r="S29" i="31"/>
  <c r="O29" i="31"/>
  <c r="K29" i="31"/>
  <c r="G29" i="31"/>
  <c r="AK29" i="31"/>
  <c r="AG29" i="31"/>
  <c r="AC29" i="31"/>
  <c r="Y29" i="31"/>
  <c r="U29" i="31"/>
  <c r="Q29" i="31"/>
  <c r="M29" i="31"/>
  <c r="I29" i="31"/>
  <c r="E29" i="31"/>
  <c r="AM26" i="31"/>
  <c r="AI26" i="31"/>
  <c r="AE26" i="31"/>
  <c r="AA26" i="31"/>
  <c r="W26" i="31"/>
  <c r="S26" i="31"/>
  <c r="O26" i="31"/>
  <c r="K26" i="31"/>
  <c r="AK26" i="31"/>
  <c r="AG26" i="31"/>
  <c r="AC26" i="31"/>
  <c r="Y26" i="31"/>
  <c r="U26" i="31"/>
  <c r="Q26" i="31"/>
  <c r="M26" i="31"/>
  <c r="I26" i="31"/>
  <c r="G26" i="31"/>
  <c r="E26" i="31"/>
  <c r="AM25" i="31"/>
  <c r="AI25" i="31"/>
  <c r="AE25" i="31"/>
  <c r="AA25" i="31"/>
  <c r="W25" i="31"/>
  <c r="S25" i="31"/>
  <c r="O25" i="31"/>
  <c r="K25" i="31"/>
  <c r="AK25" i="31"/>
  <c r="AG25" i="31"/>
  <c r="AC25" i="31"/>
  <c r="Y25" i="31"/>
  <c r="U25" i="31"/>
  <c r="Q25" i="31"/>
  <c r="M25" i="31"/>
  <c r="I25" i="31"/>
  <c r="G25" i="31"/>
  <c r="E25" i="31"/>
  <c r="AM22" i="31"/>
  <c r="AI22" i="31"/>
  <c r="AE22" i="31"/>
  <c r="AA22" i="31"/>
  <c r="W22" i="31"/>
  <c r="S22" i="31"/>
  <c r="O22" i="31"/>
  <c r="K22" i="31"/>
  <c r="AK22" i="31"/>
  <c r="AG22" i="31"/>
  <c r="AC22" i="31"/>
  <c r="Y22" i="31"/>
  <c r="U22" i="31"/>
  <c r="Q22" i="31"/>
  <c r="M22" i="31"/>
  <c r="I22" i="31"/>
  <c r="G22" i="31"/>
  <c r="E22" i="31"/>
  <c r="G21" i="31" l="1"/>
  <c r="K21" i="31"/>
  <c r="O21" i="31"/>
  <c r="S21" i="31"/>
  <c r="W21" i="31"/>
  <c r="AA21" i="31"/>
  <c r="AE21" i="31"/>
  <c r="AI21" i="31"/>
  <c r="AM21" i="31"/>
  <c r="AM19" i="31"/>
  <c r="AI19" i="31"/>
  <c r="AE19" i="31"/>
  <c r="AA19" i="31"/>
  <c r="W19" i="31"/>
  <c r="S19" i="31"/>
  <c r="O19" i="31"/>
  <c r="K19" i="31"/>
  <c r="G19" i="31"/>
  <c r="AK19" i="31"/>
  <c r="AG19" i="31"/>
  <c r="AC19" i="31"/>
  <c r="Y19" i="31"/>
  <c r="U19" i="31"/>
  <c r="Q19" i="31"/>
  <c r="M19" i="31"/>
  <c r="I19" i="31"/>
  <c r="E19" i="31"/>
  <c r="I21" i="31"/>
  <c r="M21" i="31"/>
  <c r="AK21" i="31"/>
  <c r="AG21" i="31"/>
  <c r="AC21" i="31"/>
  <c r="Y21" i="31"/>
  <c r="U21" i="31"/>
  <c r="Q21" i="31"/>
  <c r="E21" i="31"/>
  <c r="E31" i="31" l="1"/>
  <c r="I31" i="31"/>
  <c r="M31" i="31"/>
  <c r="Q31" i="31"/>
  <c r="U31" i="31"/>
  <c r="Y31" i="31"/>
  <c r="AC31" i="31"/>
  <c r="AG31" i="31"/>
  <c r="AK31" i="31"/>
  <c r="AO31" i="31"/>
  <c r="G31" i="31"/>
  <c r="K31" i="31"/>
  <c r="O31" i="31"/>
  <c r="S31" i="31"/>
  <c r="W31" i="31"/>
  <c r="AA31" i="31"/>
  <c r="AE31" i="31"/>
  <c r="AI31" i="31"/>
  <c r="AM31" i="31"/>
  <c r="AQ31" i="31"/>
  <c r="AJ21" i="31"/>
  <c r="AP27" i="31"/>
  <c r="AL8" i="31"/>
  <c r="AL9" i="31"/>
  <c r="AL10" i="31"/>
  <c r="AL11" i="31"/>
  <c r="AL12" i="31"/>
  <c r="AL14" i="31"/>
  <c r="AL15" i="31"/>
  <c r="AL16" i="31"/>
  <c r="AL17" i="31"/>
  <c r="AL18" i="31"/>
  <c r="AL19" i="31"/>
  <c r="AL21" i="31"/>
  <c r="AL22" i="31"/>
  <c r="AL23" i="31"/>
  <c r="AL25" i="31"/>
  <c r="AL26" i="31"/>
  <c r="AL27" i="31"/>
  <c r="AL28" i="31"/>
  <c r="AL29" i="31"/>
  <c r="AL30" i="31"/>
  <c r="AH8" i="31"/>
  <c r="AH9" i="31"/>
  <c r="AH10" i="31"/>
  <c r="AH11" i="31"/>
  <c r="AH12" i="31"/>
  <c r="AH14" i="31"/>
  <c r="AH15" i="31"/>
  <c r="AH16" i="31"/>
  <c r="AH17" i="31"/>
  <c r="AH18" i="31"/>
  <c r="AH19" i="31"/>
  <c r="AH21" i="31"/>
  <c r="AH22" i="31"/>
  <c r="AH23" i="31"/>
  <c r="AH25" i="31"/>
  <c r="AH26" i="31"/>
  <c r="AH27" i="31"/>
  <c r="AH28" i="31"/>
  <c r="AH29" i="31"/>
  <c r="AH30" i="31"/>
  <c r="AD8" i="31"/>
  <c r="AD9" i="31"/>
  <c r="AD10" i="31"/>
  <c r="AD11" i="31"/>
  <c r="AD12" i="31"/>
  <c r="AD14" i="31"/>
  <c r="AD15" i="31"/>
  <c r="AD16" i="31"/>
  <c r="AD17" i="31"/>
  <c r="AD18" i="31"/>
  <c r="AD19" i="31"/>
  <c r="AD21" i="31"/>
  <c r="AD22" i="31"/>
  <c r="AD23" i="31"/>
  <c r="AD25" i="31"/>
  <c r="AD26" i="31"/>
  <c r="AD27" i="31"/>
  <c r="AD28" i="31"/>
  <c r="AD29" i="31"/>
  <c r="AD30" i="31"/>
  <c r="Z8" i="31"/>
  <c r="Z9" i="31"/>
  <c r="Z10" i="31"/>
  <c r="Z11" i="31"/>
  <c r="Z12" i="31"/>
  <c r="Z14" i="31"/>
  <c r="Z15" i="31"/>
  <c r="Z16" i="31"/>
  <c r="Z17" i="31"/>
  <c r="Z18" i="31"/>
  <c r="Z19" i="31"/>
  <c r="Z21" i="31"/>
  <c r="Z22" i="31"/>
  <c r="Z23" i="31"/>
  <c r="Z25" i="31"/>
  <c r="Z26" i="31"/>
  <c r="Z27" i="31"/>
  <c r="Z28" i="31"/>
  <c r="Z29" i="31"/>
  <c r="Z30" i="31"/>
  <c r="V8" i="31"/>
  <c r="V9" i="31"/>
  <c r="V10" i="31"/>
  <c r="V11" i="31"/>
  <c r="V12" i="31"/>
  <c r="V14" i="31"/>
  <c r="V15" i="31"/>
  <c r="V16" i="31"/>
  <c r="V17" i="31"/>
  <c r="V18" i="31"/>
  <c r="V19" i="31"/>
  <c r="V21" i="31"/>
  <c r="V22" i="31"/>
  <c r="V23" i="31"/>
  <c r="V25" i="31"/>
  <c r="V26" i="31"/>
  <c r="V27" i="31"/>
  <c r="V28" i="31"/>
  <c r="V29" i="31"/>
  <c r="V30" i="31"/>
  <c r="R8" i="31"/>
  <c r="R9" i="31"/>
  <c r="R10" i="31"/>
  <c r="R11" i="31"/>
  <c r="R12" i="31"/>
  <c r="R14" i="31"/>
  <c r="R15" i="31"/>
  <c r="R16" i="31"/>
  <c r="R17" i="31"/>
  <c r="R18" i="31"/>
  <c r="R19" i="31"/>
  <c r="R21" i="31"/>
  <c r="R22" i="31"/>
  <c r="R23" i="31"/>
  <c r="R25" i="31"/>
  <c r="R26" i="31"/>
  <c r="R27" i="31"/>
  <c r="R28" i="31"/>
  <c r="R29" i="31"/>
  <c r="R30" i="31"/>
  <c r="N8" i="31"/>
  <c r="N9" i="31"/>
  <c r="N10" i="31"/>
  <c r="N11" i="31"/>
  <c r="N12" i="31"/>
  <c r="N14" i="31"/>
  <c r="N15" i="31"/>
  <c r="N16" i="31"/>
  <c r="N17" i="31"/>
  <c r="N18" i="31"/>
  <c r="N19" i="31"/>
  <c r="N21" i="31"/>
  <c r="N22" i="31"/>
  <c r="N23" i="31"/>
  <c r="N25" i="31"/>
  <c r="N26" i="31"/>
  <c r="N27" i="31"/>
  <c r="N28" i="31"/>
  <c r="N29" i="31"/>
  <c r="N30" i="31"/>
  <c r="J8" i="31"/>
  <c r="J9" i="31"/>
  <c r="J10" i="31"/>
  <c r="J11" i="31"/>
  <c r="J12" i="31"/>
  <c r="J14" i="31"/>
  <c r="J15" i="31"/>
  <c r="J16" i="31"/>
  <c r="J17" i="31"/>
  <c r="J18" i="31"/>
  <c r="J19" i="31"/>
  <c r="J21" i="31"/>
  <c r="J22" i="31"/>
  <c r="J23" i="31"/>
  <c r="J25" i="31"/>
  <c r="J26" i="31"/>
  <c r="J27" i="31"/>
  <c r="J28" i="31"/>
  <c r="J29" i="31"/>
  <c r="J30" i="31"/>
  <c r="F8" i="31"/>
  <c r="F9" i="31"/>
  <c r="F10" i="31"/>
  <c r="F11" i="31"/>
  <c r="F12" i="31"/>
  <c r="F14" i="31"/>
  <c r="F15" i="31"/>
  <c r="F16" i="31"/>
  <c r="F17" i="31"/>
  <c r="F18" i="31"/>
  <c r="F19" i="31"/>
  <c r="F21" i="31"/>
  <c r="F22" i="31"/>
  <c r="F23" i="31"/>
  <c r="F25" i="31"/>
  <c r="F26" i="31"/>
  <c r="F27" i="31"/>
  <c r="F28" i="31"/>
  <c r="F29" i="31"/>
  <c r="F30" i="31"/>
  <c r="H8" i="31"/>
  <c r="L8" i="31"/>
  <c r="P8" i="31"/>
  <c r="T8" i="31"/>
  <c r="X8" i="31"/>
  <c r="AB8" i="31"/>
  <c r="AF8" i="31"/>
  <c r="AJ8" i="31"/>
  <c r="H9" i="31"/>
  <c r="L9" i="31"/>
  <c r="P9" i="31"/>
  <c r="T9" i="31"/>
  <c r="X9" i="31"/>
  <c r="AB9" i="31"/>
  <c r="AF9" i="31"/>
  <c r="AJ9" i="31"/>
  <c r="H10" i="31"/>
  <c r="L10" i="31"/>
  <c r="P10" i="31"/>
  <c r="T10" i="31"/>
  <c r="X10" i="31"/>
  <c r="AB10" i="31"/>
  <c r="AF10" i="31"/>
  <c r="AJ10" i="31"/>
  <c r="H11" i="31"/>
  <c r="L11" i="31"/>
  <c r="P11" i="31"/>
  <c r="T11" i="31"/>
  <c r="X11" i="31"/>
  <c r="AB11" i="31"/>
  <c r="AF11" i="31"/>
  <c r="AJ11" i="31"/>
  <c r="H12" i="31"/>
  <c r="L12" i="31"/>
  <c r="P12" i="31"/>
  <c r="T12" i="31"/>
  <c r="X12" i="31"/>
  <c r="AB12" i="31"/>
  <c r="AF12" i="31"/>
  <c r="AJ12" i="31"/>
  <c r="H14" i="31"/>
  <c r="L14" i="31"/>
  <c r="P14" i="31"/>
  <c r="T14" i="31"/>
  <c r="X14" i="31"/>
  <c r="AB14" i="31"/>
  <c r="AF14" i="31"/>
  <c r="AJ14" i="31"/>
  <c r="H15" i="31"/>
  <c r="L15" i="31"/>
  <c r="P15" i="31"/>
  <c r="T15" i="31"/>
  <c r="X15" i="31"/>
  <c r="AB15" i="31"/>
  <c r="AF15" i="31"/>
  <c r="AJ15" i="31"/>
  <c r="H16" i="31"/>
  <c r="L16" i="31"/>
  <c r="P16" i="31"/>
  <c r="T16" i="31"/>
  <c r="X16" i="31"/>
  <c r="AB16" i="31"/>
  <c r="AF16" i="31"/>
  <c r="AJ16" i="31"/>
  <c r="H17" i="31"/>
  <c r="L17" i="31"/>
  <c r="P17" i="31"/>
  <c r="T17" i="31"/>
  <c r="X17" i="31"/>
  <c r="AB17" i="31"/>
  <c r="AF17" i="31"/>
  <c r="AJ17" i="31"/>
  <c r="H18" i="31"/>
  <c r="L18" i="31"/>
  <c r="P18" i="31"/>
  <c r="T18" i="31"/>
  <c r="X18" i="31"/>
  <c r="AB18" i="31"/>
  <c r="AF18" i="31"/>
  <c r="AJ18" i="31"/>
  <c r="H19" i="31"/>
  <c r="L19" i="31"/>
  <c r="P19" i="31"/>
  <c r="T19" i="31"/>
  <c r="X19" i="31"/>
  <c r="AB19" i="31"/>
  <c r="AF19" i="31"/>
  <c r="AJ19" i="31"/>
  <c r="H21" i="31"/>
  <c r="L21" i="31"/>
  <c r="P21" i="31"/>
  <c r="T21" i="31"/>
  <c r="X21" i="31"/>
  <c r="AB21" i="31"/>
  <c r="AF21" i="31"/>
  <c r="H22" i="31"/>
  <c r="L22" i="31"/>
  <c r="P22" i="31"/>
  <c r="T22" i="31"/>
  <c r="X22" i="31"/>
  <c r="AB22" i="31"/>
  <c r="AF22" i="31"/>
  <c r="AJ22" i="31"/>
  <c r="H23" i="31"/>
  <c r="L23" i="31"/>
  <c r="P23" i="31"/>
  <c r="T23" i="31"/>
  <c r="X23" i="31"/>
  <c r="AB23" i="31"/>
  <c r="AF23" i="31"/>
  <c r="AJ23" i="31"/>
  <c r="H25" i="31"/>
  <c r="L25" i="31"/>
  <c r="P25" i="31"/>
  <c r="T25" i="31"/>
  <c r="X25" i="31"/>
  <c r="AB25" i="31"/>
  <c r="AF25" i="31"/>
  <c r="AJ25" i="31"/>
  <c r="H26" i="31"/>
  <c r="L26" i="31"/>
  <c r="P26" i="31"/>
  <c r="T26" i="31"/>
  <c r="X26" i="31"/>
  <c r="AB26" i="31"/>
  <c r="AF26" i="31"/>
  <c r="AJ26" i="31"/>
  <c r="H27" i="31"/>
  <c r="L27" i="31"/>
  <c r="P27" i="31"/>
  <c r="T27" i="31"/>
  <c r="X27" i="31"/>
  <c r="AB27" i="31"/>
  <c r="AF27" i="31"/>
  <c r="AJ27" i="31"/>
  <c r="H28" i="31"/>
  <c r="L28" i="31"/>
  <c r="P28" i="31"/>
  <c r="T28" i="31"/>
  <c r="X28" i="31"/>
  <c r="AB28" i="31"/>
  <c r="AF28" i="31"/>
  <c r="AJ28" i="31"/>
  <c r="H29" i="31"/>
  <c r="L29" i="31"/>
  <c r="P29" i="31"/>
  <c r="T29" i="31"/>
  <c r="X29" i="31"/>
  <c r="AB29" i="31"/>
  <c r="AF29" i="31"/>
  <c r="AJ29" i="31"/>
  <c r="H30" i="31"/>
  <c r="L30" i="31"/>
  <c r="P30" i="31"/>
  <c r="T30" i="31"/>
  <c r="X30" i="31"/>
  <c r="AB30" i="31"/>
  <c r="AF30" i="31"/>
  <c r="AJ30" i="31"/>
  <c r="D30" i="31"/>
  <c r="D29" i="31"/>
  <c r="D28" i="31"/>
  <c r="D27" i="31"/>
  <c r="D26" i="31"/>
  <c r="D25" i="31"/>
  <c r="D23" i="31"/>
  <c r="D22" i="31"/>
  <c r="D21" i="31"/>
  <c r="D19" i="31"/>
  <c r="D18" i="31"/>
  <c r="D17" i="31"/>
  <c r="D16" i="31"/>
  <c r="D15" i="31"/>
  <c r="D14" i="31"/>
  <c r="D12" i="31"/>
  <c r="D11" i="31"/>
  <c r="D10" i="31"/>
  <c r="D9" i="31"/>
  <c r="D8" i="31"/>
  <c r="H21" i="10"/>
  <c r="J28" i="14" s="1"/>
  <c r="H20" i="10"/>
  <c r="H21" i="9"/>
  <c r="J27" i="14" s="1"/>
  <c r="H20" i="9"/>
  <c r="H21" i="5"/>
  <c r="J23" i="14" s="1"/>
  <c r="H20" i="5"/>
  <c r="J17" i="14"/>
  <c r="J16" i="14"/>
  <c r="H16" i="14"/>
  <c r="J15" i="14"/>
  <c r="H15" i="14"/>
  <c r="J14" i="14"/>
  <c r="H14" i="14"/>
  <c r="H8" i="14"/>
  <c r="J7" i="14"/>
  <c r="J20" i="14"/>
  <c r="H21" i="12"/>
  <c r="H20" i="12"/>
  <c r="H22" i="11"/>
  <c r="H21" i="11"/>
  <c r="H16" i="8"/>
  <c r="H15" i="8"/>
  <c r="H64" i="7"/>
  <c r="H63" i="7"/>
  <c r="H21" i="4"/>
  <c r="H20" i="4"/>
  <c r="K18" i="14"/>
  <c r="K17" i="14"/>
  <c r="K16" i="14"/>
  <c r="K15" i="14"/>
  <c r="K14" i="14"/>
  <c r="K13" i="14"/>
  <c r="K12" i="14"/>
  <c r="K11" i="14"/>
  <c r="K10" i="14"/>
  <c r="K9" i="14"/>
  <c r="K8" i="14"/>
  <c r="J18" i="14"/>
  <c r="J11" i="14"/>
  <c r="J10" i="14"/>
  <c r="J9" i="14"/>
  <c r="J8" i="14"/>
  <c r="H27" i="14"/>
  <c r="H20" i="14"/>
  <c r="H18" i="14"/>
  <c r="H17" i="14"/>
  <c r="H13" i="14"/>
  <c r="H12" i="14"/>
  <c r="H11" i="14"/>
  <c r="H9" i="14"/>
  <c r="H28" i="14" l="1"/>
  <c r="H22" i="10"/>
  <c r="AZ28" i="31" s="1"/>
  <c r="H22" i="9"/>
  <c r="AZ27" i="31" s="1"/>
  <c r="H23" i="14"/>
  <c r="H22" i="5"/>
  <c r="AZ23" i="31" s="1"/>
  <c r="H23" i="11"/>
  <c r="AZ29" i="31" s="1"/>
  <c r="H22" i="12"/>
  <c r="AZ30" i="31" s="1"/>
  <c r="D31" i="31"/>
  <c r="H17" i="8"/>
  <c r="AZ26" i="31" s="1"/>
  <c r="H65" i="7"/>
  <c r="AZ25" i="31" s="1"/>
  <c r="H22" i="4"/>
  <c r="AZ22" i="31" s="1"/>
  <c r="H7" i="14"/>
  <c r="J31" i="31"/>
  <c r="N31" i="31"/>
  <c r="R31" i="31"/>
  <c r="V31" i="31"/>
  <c r="Z31" i="31"/>
  <c r="AD31" i="31"/>
  <c r="AH31" i="31"/>
  <c r="AL31" i="31"/>
  <c r="AP31" i="31"/>
  <c r="F31" i="31"/>
  <c r="AJ31" i="31"/>
  <c r="X31" i="31"/>
  <c r="T31" i="31"/>
  <c r="H31" i="31"/>
  <c r="AF31" i="31"/>
  <c r="P31" i="31"/>
  <c r="AN31" i="31"/>
  <c r="AB31" i="31"/>
  <c r="L31" i="31"/>
  <c r="J12" i="14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E22" i="30"/>
  <c r="F22" i="30"/>
  <c r="D22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E21" i="30"/>
  <c r="G21" i="30"/>
  <c r="F21" i="30"/>
  <c r="D21" i="30"/>
  <c r="AB8" i="30" l="1"/>
  <c r="AB28" i="30"/>
  <c r="AB10" i="30"/>
  <c r="AB27" i="30"/>
  <c r="AB9" i="30"/>
  <c r="AB12" i="30"/>
  <c r="AB29" i="30"/>
  <c r="AB25" i="30"/>
  <c r="AB15" i="30"/>
  <c r="AB14" i="30"/>
  <c r="AB22" i="30"/>
  <c r="AB16" i="30"/>
  <c r="AB26" i="30"/>
  <c r="AB17" i="30"/>
  <c r="AB30" i="30"/>
  <c r="AB21" i="30"/>
  <c r="AB18" i="30"/>
  <c r="AB23" i="30"/>
  <c r="AB11" i="30"/>
  <c r="AB19" i="30"/>
  <c r="V31" i="30"/>
  <c r="T31" i="30"/>
  <c r="R31" i="30"/>
  <c r="P31" i="30"/>
  <c r="N31" i="30"/>
  <c r="L31" i="30"/>
  <c r="J31" i="30"/>
  <c r="I31" i="30"/>
  <c r="G31" i="30"/>
  <c r="E31" i="30"/>
  <c r="Q31" i="30"/>
  <c r="S31" i="30"/>
  <c r="H31" i="30"/>
  <c r="K31" i="30"/>
  <c r="M31" i="30"/>
  <c r="U31" i="30"/>
  <c r="O31" i="30"/>
  <c r="F31" i="30"/>
  <c r="D31" i="30"/>
  <c r="I28" i="14"/>
  <c r="I18" i="14"/>
  <c r="I17" i="14"/>
  <c r="I16" i="14"/>
  <c r="I15" i="14"/>
  <c r="I14" i="14"/>
  <c r="I13" i="14"/>
  <c r="I12" i="14"/>
  <c r="I11" i="14"/>
  <c r="I10" i="14"/>
  <c r="I9" i="14"/>
  <c r="I8" i="14"/>
  <c r="G18" i="14"/>
  <c r="G17" i="14"/>
  <c r="G16" i="14"/>
  <c r="G15" i="14"/>
  <c r="G14" i="14"/>
  <c r="G13" i="14"/>
  <c r="G12" i="14"/>
  <c r="G11" i="14"/>
  <c r="G10" i="14"/>
  <c r="G9" i="14"/>
  <c r="G8" i="14"/>
  <c r="E18" i="27"/>
  <c r="E17" i="27"/>
  <c r="E16" i="27"/>
  <c r="E15" i="27"/>
  <c r="E14" i="27"/>
  <c r="E13" i="27"/>
  <c r="E12" i="27"/>
  <c r="E11" i="27"/>
  <c r="E10" i="27"/>
  <c r="E9" i="27"/>
  <c r="E8" i="27"/>
  <c r="E7" i="27"/>
  <c r="D8" i="27"/>
  <c r="D9" i="27"/>
  <c r="D10" i="27"/>
  <c r="D11" i="27"/>
  <c r="D12" i="27"/>
  <c r="D13" i="27"/>
  <c r="D14" i="27"/>
  <c r="D15" i="27"/>
  <c r="D16" i="27"/>
  <c r="D17" i="27"/>
  <c r="D18" i="27"/>
  <c r="I7" i="14"/>
  <c r="D7" i="27"/>
  <c r="K7" i="14"/>
  <c r="E20" i="27"/>
  <c r="G20" i="14"/>
  <c r="G21" i="5"/>
  <c r="I23" i="14" s="1"/>
  <c r="G20" i="5"/>
  <c r="D23" i="27" s="1"/>
  <c r="G19" i="5"/>
  <c r="G21" i="9"/>
  <c r="I27" i="14" s="1"/>
  <c r="G20" i="9"/>
  <c r="G27" i="14" s="1"/>
  <c r="G19" i="9"/>
  <c r="G21" i="10"/>
  <c r="E28" i="27" s="1"/>
  <c r="G20" i="10"/>
  <c r="D28" i="27" s="1"/>
  <c r="G19" i="10"/>
  <c r="G21" i="12"/>
  <c r="G20" i="12"/>
  <c r="G22" i="11"/>
  <c r="G21" i="11"/>
  <c r="G64" i="7"/>
  <c r="G63" i="7"/>
  <c r="G21" i="4"/>
  <c r="G20" i="4"/>
  <c r="L28" i="28"/>
  <c r="K28" i="28"/>
  <c r="J28" i="28"/>
  <c r="I28" i="28"/>
  <c r="H28" i="28"/>
  <c r="G28" i="28"/>
  <c r="F28" i="28"/>
  <c r="E28" i="28"/>
  <c r="D28" i="28"/>
  <c r="L27" i="28"/>
  <c r="K27" i="28"/>
  <c r="J27" i="28"/>
  <c r="I27" i="28"/>
  <c r="H27" i="28"/>
  <c r="G27" i="28"/>
  <c r="F27" i="28"/>
  <c r="E27" i="28"/>
  <c r="D27" i="28"/>
  <c r="L24" i="28"/>
  <c r="K24" i="28"/>
  <c r="J24" i="28"/>
  <c r="I24" i="28"/>
  <c r="H24" i="28"/>
  <c r="G24" i="28"/>
  <c r="F24" i="28"/>
  <c r="E24" i="28"/>
  <c r="D24" i="28"/>
  <c r="L23" i="28"/>
  <c r="K23" i="28"/>
  <c r="J23" i="28"/>
  <c r="I23" i="28"/>
  <c r="H23" i="28"/>
  <c r="G23" i="28"/>
  <c r="F23" i="28"/>
  <c r="E23" i="28"/>
  <c r="D23" i="28"/>
  <c r="L20" i="28"/>
  <c r="K20" i="28"/>
  <c r="J20" i="28"/>
  <c r="I20" i="28"/>
  <c r="H20" i="28"/>
  <c r="G20" i="28"/>
  <c r="F20" i="28"/>
  <c r="E20" i="28"/>
  <c r="D20" i="28"/>
  <c r="L18" i="28"/>
  <c r="K18" i="28"/>
  <c r="J18" i="28"/>
  <c r="I18" i="28"/>
  <c r="H18" i="28"/>
  <c r="G18" i="28"/>
  <c r="E18" i="28"/>
  <c r="F18" i="28"/>
  <c r="D18" i="28"/>
  <c r="L17" i="28"/>
  <c r="K17" i="28"/>
  <c r="J17" i="28"/>
  <c r="I17" i="28"/>
  <c r="H17" i="28"/>
  <c r="G17" i="28"/>
  <c r="E17" i="28"/>
  <c r="F17" i="28"/>
  <c r="D17" i="28"/>
  <c r="L16" i="28"/>
  <c r="K16" i="28"/>
  <c r="J16" i="28"/>
  <c r="I16" i="28"/>
  <c r="H16" i="28"/>
  <c r="G16" i="28"/>
  <c r="F16" i="28"/>
  <c r="E16" i="28"/>
  <c r="D16" i="28"/>
  <c r="L15" i="28"/>
  <c r="K15" i="28"/>
  <c r="J15" i="28"/>
  <c r="I15" i="28"/>
  <c r="H15" i="28"/>
  <c r="G15" i="28"/>
  <c r="F15" i="28"/>
  <c r="E15" i="28"/>
  <c r="D15" i="28"/>
  <c r="L14" i="28"/>
  <c r="K14" i="28"/>
  <c r="J14" i="28"/>
  <c r="I14" i="28"/>
  <c r="H14" i="28"/>
  <c r="G14" i="28"/>
  <c r="E14" i="28"/>
  <c r="F14" i="28"/>
  <c r="D14" i="28"/>
  <c r="L13" i="28"/>
  <c r="K13" i="28"/>
  <c r="J13" i="28"/>
  <c r="I13" i="28"/>
  <c r="H13" i="28"/>
  <c r="G13" i="28"/>
  <c r="F13" i="28"/>
  <c r="E13" i="28"/>
  <c r="D13" i="28"/>
  <c r="L12" i="28"/>
  <c r="K12" i="28"/>
  <c r="J12" i="28"/>
  <c r="I12" i="28"/>
  <c r="H12" i="28"/>
  <c r="G12" i="28"/>
  <c r="F12" i="28"/>
  <c r="E12" i="28"/>
  <c r="D12" i="28"/>
  <c r="L11" i="28"/>
  <c r="K11" i="28"/>
  <c r="J11" i="28"/>
  <c r="I11" i="28"/>
  <c r="H11" i="28"/>
  <c r="G11" i="28"/>
  <c r="F11" i="28"/>
  <c r="E11" i="28"/>
  <c r="D11" i="28"/>
  <c r="L10" i="28"/>
  <c r="K10" i="28"/>
  <c r="J10" i="28"/>
  <c r="I10" i="28"/>
  <c r="H10" i="28"/>
  <c r="G10" i="28"/>
  <c r="F10" i="28"/>
  <c r="E10" i="28"/>
  <c r="D10" i="28"/>
  <c r="L9" i="28"/>
  <c r="K9" i="28"/>
  <c r="J9" i="28"/>
  <c r="I9" i="28"/>
  <c r="H9" i="28"/>
  <c r="G9" i="28"/>
  <c r="F9" i="28"/>
  <c r="E9" i="28"/>
  <c r="D9" i="28"/>
  <c r="L8" i="28"/>
  <c r="K8" i="28"/>
  <c r="J8" i="28"/>
  <c r="I8" i="28"/>
  <c r="H8" i="28"/>
  <c r="G8" i="28"/>
  <c r="F8" i="28"/>
  <c r="E8" i="28"/>
  <c r="D8" i="28"/>
  <c r="L7" i="28"/>
  <c r="K7" i="28"/>
  <c r="J7" i="28"/>
  <c r="I7" i="28"/>
  <c r="H7" i="28"/>
  <c r="G7" i="28"/>
  <c r="F7" i="28"/>
  <c r="E7" i="28"/>
  <c r="D7" i="28"/>
  <c r="L19" i="28"/>
  <c r="K19" i="28"/>
  <c r="J19" i="28"/>
  <c r="I19" i="28"/>
  <c r="H19" i="28"/>
  <c r="G19" i="28"/>
  <c r="F19" i="28"/>
  <c r="E19" i="28"/>
  <c r="D19" i="28"/>
  <c r="L30" i="28"/>
  <c r="K30" i="28"/>
  <c r="J30" i="28"/>
  <c r="I30" i="28"/>
  <c r="H30" i="28"/>
  <c r="G30" i="28"/>
  <c r="F30" i="28"/>
  <c r="E30" i="28"/>
  <c r="D30" i="28"/>
  <c r="L29" i="28"/>
  <c r="K29" i="28"/>
  <c r="J29" i="28"/>
  <c r="I29" i="28"/>
  <c r="H29" i="28"/>
  <c r="G29" i="28"/>
  <c r="F29" i="28"/>
  <c r="E29" i="28"/>
  <c r="D29" i="28"/>
  <c r="L26" i="28"/>
  <c r="K26" i="28"/>
  <c r="J26" i="28"/>
  <c r="I26" i="28"/>
  <c r="H26" i="28"/>
  <c r="G26" i="28"/>
  <c r="F26" i="28"/>
  <c r="E26" i="28"/>
  <c r="D26" i="28"/>
  <c r="L21" i="28"/>
  <c r="K21" i="28"/>
  <c r="J21" i="28"/>
  <c r="I21" i="28"/>
  <c r="H21" i="28"/>
  <c r="G21" i="28"/>
  <c r="F21" i="28"/>
  <c r="E21" i="28"/>
  <c r="D21" i="28"/>
  <c r="L22" i="28"/>
  <c r="K22" i="28"/>
  <c r="J22" i="28"/>
  <c r="I22" i="28"/>
  <c r="H22" i="28"/>
  <c r="G22" i="28"/>
  <c r="F22" i="28"/>
  <c r="E22" i="28"/>
  <c r="D22" i="28"/>
  <c r="L25" i="28"/>
  <c r="J25" i="28"/>
  <c r="I25" i="28"/>
  <c r="H25" i="28"/>
  <c r="F25" i="28"/>
  <c r="E25" i="28"/>
  <c r="D25" i="28"/>
  <c r="K25" i="28"/>
  <c r="G25" i="28"/>
  <c r="F15" i="29"/>
  <c r="L6" i="28" s="1"/>
  <c r="F14" i="29"/>
  <c r="F13" i="29"/>
  <c r="J6" i="28" s="1"/>
  <c r="F12" i="29"/>
  <c r="I6" i="28" s="1"/>
  <c r="F11" i="29"/>
  <c r="F10" i="29"/>
  <c r="F9" i="29"/>
  <c r="F8" i="29"/>
  <c r="F7" i="29"/>
  <c r="P8" i="28" l="1"/>
  <c r="D39" i="28"/>
  <c r="P7" i="28"/>
  <c r="D40" i="28"/>
  <c r="D41" i="28"/>
  <c r="D42" i="28"/>
  <c r="D43" i="28"/>
  <c r="D44" i="28"/>
  <c r="D45" i="28"/>
  <c r="D46" i="28"/>
  <c r="E39" i="28"/>
  <c r="E40" i="28"/>
  <c r="F39" i="28"/>
  <c r="E38" i="28"/>
  <c r="E41" i="28"/>
  <c r="F41" i="28" s="1"/>
  <c r="F40" i="28"/>
  <c r="E46" i="28"/>
  <c r="F46" i="28" s="1"/>
  <c r="E42" i="28"/>
  <c r="F42" i="28" s="1"/>
  <c r="E43" i="28"/>
  <c r="F43" i="28" s="1"/>
  <c r="E44" i="28"/>
  <c r="F44" i="28" s="1"/>
  <c r="E45" i="28"/>
  <c r="E27" i="27"/>
  <c r="D27" i="27"/>
  <c r="G23" i="14"/>
  <c r="G28" i="14"/>
  <c r="F28" i="27"/>
  <c r="K28" i="14"/>
  <c r="F27" i="27"/>
  <c r="K27" i="14"/>
  <c r="E23" i="27"/>
  <c r="F23" i="27"/>
  <c r="K23" i="14"/>
  <c r="M7" i="27"/>
  <c r="D38" i="28"/>
  <c r="F38" i="28" s="1"/>
  <c r="P30" i="28"/>
  <c r="P28" i="28"/>
  <c r="P16" i="28"/>
  <c r="P26" i="28"/>
  <c r="P14" i="28"/>
  <c r="P18" i="28"/>
  <c r="E31" i="28"/>
  <c r="F31" i="28"/>
  <c r="P9" i="28"/>
  <c r="P23" i="28"/>
  <c r="G31" i="28"/>
  <c r="P11" i="28"/>
  <c r="H31" i="28"/>
  <c r="P27" i="28"/>
  <c r="P21" i="28"/>
  <c r="I31" i="28"/>
  <c r="P13" i="28"/>
  <c r="P25" i="28"/>
  <c r="J31" i="28"/>
  <c r="P15" i="28"/>
  <c r="P19" i="28"/>
  <c r="L31" i="28"/>
  <c r="P17" i="28"/>
  <c r="K31" i="28"/>
  <c r="P20" i="28"/>
  <c r="P29" i="28"/>
  <c r="P10" i="28"/>
  <c r="P24" i="28"/>
  <c r="P22" i="28"/>
  <c r="P12" i="28"/>
  <c r="D31" i="28"/>
  <c r="D6" i="31"/>
  <c r="D6" i="30"/>
  <c r="H6" i="31"/>
  <c r="F6" i="30"/>
  <c r="L6" i="31"/>
  <c r="H6" i="30"/>
  <c r="P6" i="31"/>
  <c r="J6" i="30"/>
  <c r="T6" i="31"/>
  <c r="L6" i="30"/>
  <c r="X6" i="31"/>
  <c r="N6" i="30"/>
  <c r="AB6" i="31"/>
  <c r="P6" i="30"/>
  <c r="AF6" i="31"/>
  <c r="R6" i="30"/>
  <c r="D6" i="28"/>
  <c r="AJ6" i="31"/>
  <c r="T6" i="30"/>
  <c r="H6" i="28"/>
  <c r="K6" i="28"/>
  <c r="E6" i="28"/>
  <c r="F6" i="28"/>
  <c r="G6" i="28"/>
  <c r="D20" i="27"/>
  <c r="F20" i="27"/>
  <c r="K20" i="14"/>
  <c r="I20" i="14"/>
  <c r="N7" i="27"/>
  <c r="G7" i="14"/>
  <c r="AB31" i="30"/>
  <c r="D30" i="27"/>
  <c r="D29" i="27"/>
  <c r="D26" i="27"/>
  <c r="D25" i="27"/>
  <c r="D22" i="27"/>
  <c r="D21" i="27"/>
  <c r="D19" i="27"/>
  <c r="J21" i="14"/>
  <c r="J30" i="14"/>
  <c r="H30" i="14"/>
  <c r="J29" i="14"/>
  <c r="H29" i="14"/>
  <c r="L28" i="14"/>
  <c r="L27" i="14"/>
  <c r="J26" i="14"/>
  <c r="H26" i="14"/>
  <c r="J25" i="14"/>
  <c r="H25" i="14"/>
  <c r="L24" i="14"/>
  <c r="J22" i="14"/>
  <c r="H22" i="14"/>
  <c r="L20" i="14"/>
  <c r="L8" i="14"/>
  <c r="L9" i="14"/>
  <c r="L10" i="14"/>
  <c r="L11" i="14"/>
  <c r="L12" i="14"/>
  <c r="L13" i="14"/>
  <c r="L15" i="14"/>
  <c r="L16" i="14"/>
  <c r="L18" i="14"/>
  <c r="G19" i="14"/>
  <c r="J19" i="14"/>
  <c r="F45" i="28" l="1"/>
  <c r="L26" i="14"/>
  <c r="M8" i="27"/>
  <c r="L30" i="14"/>
  <c r="L25" i="14"/>
  <c r="O7" i="27"/>
  <c r="H21" i="14"/>
  <c r="L21" i="14" s="1"/>
  <c r="H19" i="14"/>
  <c r="L19" i="14" s="1"/>
  <c r="AZ19" i="31"/>
  <c r="AZ31" i="31" s="1"/>
  <c r="L29" i="14"/>
  <c r="L7" i="14"/>
  <c r="L14" i="14"/>
  <c r="L17" i="14"/>
  <c r="L23" i="14"/>
  <c r="L22" i="14"/>
  <c r="P31" i="28"/>
  <c r="D31" i="27"/>
  <c r="J31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7" i="14"/>
  <c r="G30" i="14"/>
  <c r="G26" i="14"/>
  <c r="G22" i="14"/>
  <c r="G20" i="11"/>
  <c r="G19" i="12"/>
  <c r="K25" i="14"/>
  <c r="G19" i="4"/>
  <c r="K22" i="14" s="1"/>
  <c r="G56" i="3"/>
  <c r="F21" i="27" s="1"/>
  <c r="F19" i="27"/>
  <c r="F50" i="28" l="1"/>
  <c r="H31" i="14"/>
  <c r="L31" i="14"/>
  <c r="K30" i="14"/>
  <c r="F30" i="27"/>
  <c r="K29" i="14"/>
  <c r="F29" i="27"/>
  <c r="K26" i="14"/>
  <c r="F26" i="27"/>
  <c r="G25" i="14"/>
  <c r="E25" i="27"/>
  <c r="F25" i="27"/>
  <c r="F22" i="27"/>
  <c r="K21" i="14"/>
  <c r="K19" i="14"/>
  <c r="G21" i="14"/>
  <c r="G29" i="14"/>
  <c r="O8" i="27" l="1"/>
  <c r="E30" i="27"/>
  <c r="I30" i="14"/>
  <c r="E29" i="27"/>
  <c r="I29" i="14"/>
  <c r="E26" i="27"/>
  <c r="I26" i="14"/>
  <c r="I25" i="14"/>
  <c r="E22" i="27"/>
  <c r="I22" i="14"/>
  <c r="F31" i="27"/>
  <c r="K31" i="14"/>
  <c r="E21" i="27"/>
  <c r="I21" i="14"/>
  <c r="I19" i="14"/>
  <c r="E19" i="27"/>
  <c r="G31" i="14"/>
  <c r="N8" i="27" l="1"/>
  <c r="I31" i="14"/>
  <c r="E31" i="27"/>
</calcChain>
</file>

<file path=xl/sharedStrings.xml><?xml version="1.0" encoding="utf-8"?>
<sst xmlns="http://schemas.openxmlformats.org/spreadsheetml/2006/main" count="2006" uniqueCount="734">
  <si>
    <t>Año</t>
  </si>
  <si>
    <t>Profesor</t>
  </si>
  <si>
    <t>Nombre de la Investigacion</t>
  </si>
  <si>
    <t>Grado de Avance</t>
  </si>
  <si>
    <t>Nombre Reporte</t>
  </si>
  <si>
    <t>Coautores</t>
  </si>
  <si>
    <t>Observaciones</t>
  </si>
  <si>
    <t>Id Proyecto Asignado</t>
  </si>
  <si>
    <t>Link al Archivo Adjunto</t>
  </si>
  <si>
    <t>Título</t>
  </si>
  <si>
    <t>Subtítulo</t>
  </si>
  <si>
    <t>Tipo</t>
  </si>
  <si>
    <t>Revista</t>
  </si>
  <si>
    <t>Art. Arbitrado</t>
  </si>
  <si>
    <t>Art. en JCR</t>
  </si>
  <si>
    <t>Idioma</t>
  </si>
  <si>
    <t>SI</t>
  </si>
  <si>
    <t>NO</t>
  </si>
  <si>
    <t>Español</t>
  </si>
  <si>
    <t>Capítulo en un libro científico</t>
  </si>
  <si>
    <t>Artículo en revista</t>
  </si>
  <si>
    <t>Fecha de Aceptación</t>
  </si>
  <si>
    <t>País</t>
  </si>
  <si>
    <t>Coordinador</t>
  </si>
  <si>
    <t>Volumen</t>
  </si>
  <si>
    <t>Traducido o editado</t>
  </si>
  <si>
    <t>Publicado</t>
  </si>
  <si>
    <t>0 - SIN PROYECTO ASIGNADO</t>
  </si>
  <si>
    <t>México</t>
  </si>
  <si>
    <t>Editado</t>
  </si>
  <si>
    <t>Nombre del Trabajo</t>
  </si>
  <si>
    <t>Nombre del Evento</t>
  </si>
  <si>
    <t>Fecha Evento</t>
  </si>
  <si>
    <t>Autores</t>
  </si>
  <si>
    <t>Modalidad</t>
  </si>
  <si>
    <t>Alcance</t>
  </si>
  <si>
    <t>Ponencia</t>
  </si>
  <si>
    <t>Conferencia</t>
  </si>
  <si>
    <t>Nombre de la Conferencia</t>
  </si>
  <si>
    <t>Tipo Evento</t>
  </si>
  <si>
    <t>Ponentes</t>
  </si>
  <si>
    <t>Internacional</t>
  </si>
  <si>
    <t>Tipo de Publicación</t>
  </si>
  <si>
    <t>F. Publicación</t>
  </si>
  <si>
    <t>Nombre del Proyecto</t>
  </si>
  <si>
    <t>Asesorado</t>
  </si>
  <si>
    <t>Nivel</t>
  </si>
  <si>
    <t>Institución</t>
  </si>
  <si>
    <t>Fecha Aceptacion</t>
  </si>
  <si>
    <t>Fecha Publicacion</t>
  </si>
  <si>
    <t>DOI</t>
  </si>
  <si>
    <t>Cant. de Páginas</t>
  </si>
  <si>
    <t>Fecha de Publicación</t>
  </si>
  <si>
    <t>Tiraje</t>
  </si>
  <si>
    <t>ISBN</t>
  </si>
  <si>
    <t>Editorial</t>
  </si>
  <si>
    <t>Edición</t>
  </si>
  <si>
    <t>Idioma Original</t>
  </si>
  <si>
    <t>Idioma Destino</t>
  </si>
  <si>
    <t>Autores originales/tipo participación: coeditor, compilador, coordinador, director,arbitro</t>
  </si>
  <si>
    <t>Lugar Sede</t>
  </si>
  <si>
    <t>Instituciones Organizan</t>
  </si>
  <si>
    <t>Tipo Congreso</t>
  </si>
  <si>
    <t>Local</t>
  </si>
  <si>
    <t>Nacional</t>
  </si>
  <si>
    <t>Ciudad de México</t>
  </si>
  <si>
    <t>Colección</t>
  </si>
  <si>
    <t>Páginas</t>
  </si>
  <si>
    <t>F. de aceptación</t>
  </si>
  <si>
    <t>Participación</t>
  </si>
  <si>
    <t>Posición en Autoría</t>
  </si>
  <si>
    <t xml:space="preserve">Total de productos 1.2.1.1 </t>
  </si>
  <si>
    <t xml:space="preserve">Total de productos 1.2.1.2 </t>
  </si>
  <si>
    <t xml:space="preserve">Total de productos 1.2.1.3 </t>
  </si>
  <si>
    <t>Total de productos 1.2.1.4</t>
  </si>
  <si>
    <t>Total de productos 1.2.1.5</t>
  </si>
  <si>
    <t>Total de productos 1.2.1.6</t>
  </si>
  <si>
    <t>Total de productos 1.2.1.7</t>
  </si>
  <si>
    <t>Total de productos 1.2.1.8</t>
  </si>
  <si>
    <t>Total de productos 1.2.1.9</t>
  </si>
  <si>
    <t>Total de productos 1.2.1.10</t>
  </si>
  <si>
    <t>Total de productos 1.2.2</t>
  </si>
  <si>
    <t>Rubro</t>
  </si>
  <si>
    <t>Concepto</t>
  </si>
  <si>
    <t>Total de productos presentados</t>
  </si>
  <si>
    <t>1_1_3_1_paquete_didactico_manua</t>
  </si>
  <si>
    <t>1_1_3_2_notas_de_curso_normal</t>
  </si>
  <si>
    <t>1_1_3_3_notas_de_curso_especial</t>
  </si>
  <si>
    <t>1_1_3_4_antologias_comentadas</t>
  </si>
  <si>
    <t>1_1_3_5_libros_de_texto</t>
  </si>
  <si>
    <t>1_1_3_6_doct_audio_video_cine_f</t>
  </si>
  <si>
    <t>1_1_3_7_equipo_laboratorio_mod_</t>
  </si>
  <si>
    <t>1_1_3_8_des_paq_comp_plataforma</t>
  </si>
  <si>
    <t>1_1_3_9_trad_public_de_libros</t>
  </si>
  <si>
    <t>1_1_3_10_trad_public_articulo</t>
  </si>
  <si>
    <t>1_1_3_11_trad_edit_documentales</t>
  </si>
  <si>
    <t>1_1_3_12_des_aula_virtual</t>
  </si>
  <si>
    <t>1_2_1_1_reporte_invest_tecnico</t>
  </si>
  <si>
    <t>1_2_1_2_memorias_congreso_exten</t>
  </si>
  <si>
    <t>1_2_1_4_libro_cientifico</t>
  </si>
  <si>
    <t>1_2_1_5_patentes_registro_acept</t>
  </si>
  <si>
    <t>1_2_1_6_expedicion_titulo_paten</t>
  </si>
  <si>
    <t>1_2_1_7_trab_pres_event_especia</t>
  </si>
  <si>
    <t>1_2_1_8_conferencias_magistrale</t>
  </si>
  <si>
    <t>1_2_1_9_des_prototipo_modelo_in</t>
  </si>
  <si>
    <t>1_2_1_10_des_paq_computacionale</t>
  </si>
  <si>
    <t>1_2_1_11_cood_libro_cient_colec</t>
  </si>
  <si>
    <t>1_2_2_asesoria_proy_invest</t>
  </si>
  <si>
    <t>notas de curso normal</t>
  </si>
  <si>
    <t>notas de curso especial</t>
  </si>
  <si>
    <t>antologias comentadas</t>
  </si>
  <si>
    <t>libros de texto</t>
  </si>
  <si>
    <t>documentales(audio visuales, videos, cine, fotografía y diaporamas)</t>
  </si>
  <si>
    <t>paquete didactico (manual)</t>
  </si>
  <si>
    <t>equipo de laboratorio(modelos tridimensionales, diseño y construcción)</t>
  </si>
  <si>
    <t>desarrollo de paquetes computacionales o plataformas de educación en línea</t>
  </si>
  <si>
    <t>traducciones publicadas de libros</t>
  </si>
  <si>
    <t>traducciones publicadas de artículo</t>
  </si>
  <si>
    <t>traducciones editadas de documentales</t>
  </si>
  <si>
    <t>desarrollo de aula virtual</t>
  </si>
  <si>
    <t>reporte investigación o  técnico</t>
  </si>
  <si>
    <t>memorias de congreso en extenso</t>
  </si>
  <si>
    <t>artículo especializado de investigación</t>
  </si>
  <si>
    <t>libro científico</t>
  </si>
  <si>
    <t>patentes, registro y aceptación de forma para solicitar examen de novedad</t>
  </si>
  <si>
    <t>expedición del título de patente</t>
  </si>
  <si>
    <t>trabajos presentados en  eventos  especializados</t>
  </si>
  <si>
    <t>conferencias magistrales</t>
  </si>
  <si>
    <t>desarrollo de  prototipos o  modelos innovadores</t>
  </si>
  <si>
    <t>desarrollo de  paquetes computacionales</t>
  </si>
  <si>
    <t>coodinación de  libro científico  colectivo</t>
  </si>
  <si>
    <t>asesoría de proyectos de investigación</t>
  </si>
  <si>
    <t>1_2_1_3_art_especializado_inves</t>
  </si>
  <si>
    <t>Total</t>
  </si>
  <si>
    <t>Individuales</t>
  </si>
  <si>
    <t>colectivos</t>
  </si>
  <si>
    <t>individuales</t>
  </si>
  <si>
    <t>Colectivos</t>
  </si>
  <si>
    <t>Puntaje Total Individuales</t>
  </si>
  <si>
    <t>Puntaje Total Colectivos</t>
  </si>
  <si>
    <t>Minimo</t>
  </si>
  <si>
    <t>Maximo</t>
  </si>
  <si>
    <t>Promedio</t>
  </si>
  <si>
    <t>Eco</t>
  </si>
  <si>
    <t>Nombre</t>
  </si>
  <si>
    <t xml:space="preserve">Apellido Paterno </t>
  </si>
  <si>
    <t xml:space="preserve">Apellido Materno </t>
  </si>
  <si>
    <t>Área</t>
  </si>
  <si>
    <t>División</t>
  </si>
  <si>
    <t>Integrantes de área</t>
  </si>
  <si>
    <t>Puntaje Total de Productos</t>
  </si>
  <si>
    <t>Puntaje total productos</t>
  </si>
  <si>
    <t>Puntaje invividual</t>
  </si>
  <si>
    <t>Puntaje Colectivo</t>
  </si>
  <si>
    <t>1_1_3_1</t>
  </si>
  <si>
    <t>1_1_3_2</t>
  </si>
  <si>
    <t>1_1_3_3</t>
  </si>
  <si>
    <t>1_1_3_4</t>
  </si>
  <si>
    <t>1_1_3_5</t>
  </si>
  <si>
    <t>1_1_3_6</t>
  </si>
  <si>
    <t>1_1_3_7</t>
  </si>
  <si>
    <t>1_1_3_8</t>
  </si>
  <si>
    <t>1_1_3_9</t>
  </si>
  <si>
    <t>1_1_3_10</t>
  </si>
  <si>
    <t>1_1_3_11</t>
  </si>
  <si>
    <t>1_1_3_12</t>
  </si>
  <si>
    <t>1_2_1_1</t>
  </si>
  <si>
    <t>1_2_1_2</t>
  </si>
  <si>
    <t>1_2_1_3</t>
  </si>
  <si>
    <t>1_2_1_4</t>
  </si>
  <si>
    <t>1_2_1_5</t>
  </si>
  <si>
    <t>1_2_1_6</t>
  </si>
  <si>
    <t>1_2_1_7</t>
  </si>
  <si>
    <t>1_2_1_8</t>
  </si>
  <si>
    <t>1_2_1_9</t>
  </si>
  <si>
    <t>1_2_1_10</t>
  </si>
  <si>
    <t>1_2_1_11</t>
  </si>
  <si>
    <t>1_2_2</t>
  </si>
  <si>
    <t>economico</t>
  </si>
  <si>
    <t>ISBN/ISSN</t>
  </si>
  <si>
    <t>Art. en Otro</t>
  </si>
  <si>
    <t>todo</t>
  </si>
  <si>
    <t>Tipo (I,C,IC)</t>
  </si>
  <si>
    <t>I</t>
  </si>
  <si>
    <t>C</t>
  </si>
  <si>
    <t xml:space="preserve">Total de productos 1.1.3.1 </t>
  </si>
  <si>
    <t xml:space="preserve">Total de productos 1.1.3.2 </t>
  </si>
  <si>
    <t xml:space="preserve">Total de productos 1.1.3.3 </t>
  </si>
  <si>
    <t>Total de productos 1.2.1.11</t>
  </si>
  <si>
    <t>INDIVIDUALES</t>
  </si>
  <si>
    <t>COLECTIVOS</t>
  </si>
  <si>
    <t>INVESTIGACIÓN 1.2</t>
  </si>
  <si>
    <t>DOCENCIA 1.1.3</t>
  </si>
  <si>
    <t>PUNTOS INDIVIDUALES</t>
  </si>
  <si>
    <t>CONTEO COLECTIVOS</t>
  </si>
  <si>
    <t>PUNTOS COLECTIVOS</t>
  </si>
  <si>
    <t>CONTEO INDIVIDUAL</t>
  </si>
  <si>
    <t xml:space="preserve">Total de puntos </t>
  </si>
  <si>
    <t>Clasificación</t>
  </si>
  <si>
    <t>Docencia</t>
  </si>
  <si>
    <t>Investigación</t>
  </si>
  <si>
    <t>Academico 1</t>
  </si>
  <si>
    <t>Academico 2</t>
  </si>
  <si>
    <t>Academico 3</t>
  </si>
  <si>
    <t>Academico 4</t>
  </si>
  <si>
    <t>Academico 5</t>
  </si>
  <si>
    <t>Academico 6</t>
  </si>
  <si>
    <t>Academico 7</t>
  </si>
  <si>
    <t>Academico 8</t>
  </si>
  <si>
    <t>Academico 9</t>
  </si>
  <si>
    <t>Academico 10</t>
  </si>
  <si>
    <t>Academico 11</t>
  </si>
  <si>
    <t>No. Econ.</t>
  </si>
  <si>
    <t>Tema del paquete</t>
  </si>
  <si>
    <t>Núm. de páginas</t>
  </si>
  <si>
    <t>Fecha aceptación</t>
  </si>
  <si>
    <t>Descripción</t>
  </si>
  <si>
    <t>Nombre del paquete2</t>
  </si>
  <si>
    <t>Total de productos 1.1.3.4</t>
  </si>
  <si>
    <t>Total de productos 1.1.3.5</t>
  </si>
  <si>
    <t>Total de productos 1.1.3.6</t>
  </si>
  <si>
    <t>Total de productos 1.1.3.7</t>
  </si>
  <si>
    <t>Total de productos 1.1.3.8</t>
  </si>
  <si>
    <t>Total de productos 1.1.3.9</t>
  </si>
  <si>
    <t>Total de productos 1.1.3.10</t>
  </si>
  <si>
    <t>Total de productos 1.1.3.11</t>
  </si>
  <si>
    <t>Total de productos 1.1.3.12</t>
  </si>
  <si>
    <t>Número Económico</t>
  </si>
  <si>
    <t>Nombre del equipo de laboratorio</t>
  </si>
  <si>
    <t>Tipo de equipo de laboratorio</t>
  </si>
  <si>
    <t>Autor</t>
  </si>
  <si>
    <t>Fecha Inicio</t>
  </si>
  <si>
    <t>Fecha término</t>
  </si>
  <si>
    <t>Número económico</t>
  </si>
  <si>
    <t>Título Memorias</t>
  </si>
  <si>
    <t>Fecha Realizó</t>
  </si>
  <si>
    <t>Congreso</t>
  </si>
  <si>
    <t>Inglés</t>
  </si>
  <si>
    <t>Patente</t>
  </si>
  <si>
    <t>Fecha Registro</t>
  </si>
  <si>
    <t>Fecha Concesión</t>
  </si>
  <si>
    <t>Nombre Inventores</t>
  </si>
  <si>
    <t>Registro Ante</t>
  </si>
  <si>
    <t>Descripción Resumen</t>
  </si>
  <si>
    <t>Año Vencimiento</t>
  </si>
  <si>
    <t>Fecha Presentación</t>
  </si>
  <si>
    <t>Numero Solicitud</t>
  </si>
  <si>
    <t>Numero Concesion</t>
  </si>
  <si>
    <t>Cantidad Inventores</t>
  </si>
  <si>
    <t>Institución Titular</t>
  </si>
  <si>
    <t>Año Inicio</t>
  </si>
  <si>
    <t>Academico 12</t>
  </si>
  <si>
    <t>ASOCIADO</t>
  </si>
  <si>
    <t>TIEMPO COMPLETO</t>
  </si>
  <si>
    <t>TITULAR</t>
  </si>
  <si>
    <t>Categoria</t>
  </si>
  <si>
    <t>TIEMPO DE DEDICACIÓN</t>
  </si>
  <si>
    <t>FECHA DE INGRESO</t>
  </si>
  <si>
    <t>RODRIGUEZ</t>
  </si>
  <si>
    <t>CSH</t>
  </si>
  <si>
    <t>0000-00-00</t>
  </si>
  <si>
    <t>PEREZ</t>
  </si>
  <si>
    <t>D</t>
  </si>
  <si>
    <t>MEDIO TIEMPO</t>
  </si>
  <si>
    <t>TOTAL DE PRODUCTOS DEL TRABAJO DEL ÁREA: Desigualdad y transformación social</t>
  </si>
  <si>
    <t>TOTAL DE PRODUCTOS DEL TRABAJO DEL ÁREA: Desigualdad y transformación social por integrante</t>
  </si>
  <si>
    <t>TOTAL DE PRODUCTOS DEL TRABAJO DEL ÁREA:Desigualdad y transformación social por producto individual y colectivo de cada integrante del área</t>
  </si>
  <si>
    <t xml:space="preserve">TOTAL DE PRODUCTOS DEL TRABAJO DEL ÁREA: Desigualdad y transformación social por producto individual y colectivo de cada integrante del área PUNTOS </t>
  </si>
  <si>
    <t>Nombre de las notas</t>
  </si>
  <si>
    <t>Tema de las notas</t>
  </si>
  <si>
    <t>Nombre del autor</t>
  </si>
  <si>
    <t>01/12/2023</t>
  </si>
  <si>
    <t>Universidad Autónoma Metropolitana</t>
  </si>
  <si>
    <t xml:space="preserve">Universidad Autónoma Metropolitana </t>
  </si>
  <si>
    <t>Productos academicos reportados por el Consejo Divisional, para el Área Académica: Política Internacional</t>
  </si>
  <si>
    <t>2024</t>
  </si>
  <si>
    <t>41100</t>
  </si>
  <si>
    <t>45363</t>
  </si>
  <si>
    <t>35639</t>
  </si>
  <si>
    <t>41101</t>
  </si>
  <si>
    <t>16287</t>
  </si>
  <si>
    <t>CATALÁN SALGADO ENRIQUE</t>
  </si>
  <si>
    <t>El litio como elemento estratégico en la competencia por la hegemonía mundial: conflicto y oportunidad de cara a la transición energética del siglo XXI</t>
  </si>
  <si>
    <t>CONFLICTO Y DIPLOMACIA EN EL MUNDO</t>
  </si>
  <si>
    <t>11/06/2024</t>
  </si>
  <si>
    <t>29/11/2024</t>
  </si>
  <si>
    <t>978-607-28-3296-1</t>
  </si>
  <si>
    <t>Se anexa el capitulo correspondiente</t>
  </si>
  <si>
    <t>1536 - México y América Latina en la redefinición de los órdenes hegemónicos del siglo XXI</t>
  </si>
  <si>
    <t>https://academicos-inf.xoc.uam.mx/descargaProbatoriosSIA_SITPA.php?q=1_2_1_3-41100-20241220105741-04b0749f94b02ab2dad0.pdf</t>
  </si>
  <si>
    <t>Proyectos extractivos en América Latina y el conflicto
por la tierra: aproximación al caso colombiano</t>
  </si>
  <si>
    <t>Kelly Johana Henao Castrillón</t>
  </si>
  <si>
    <t>Conflicto y diplomacia en el mundo</t>
  </si>
  <si>
    <t>12/06/2024</t>
  </si>
  <si>
    <t xml:space="preserve">Se anexa el capitulo </t>
  </si>
  <si>
    <t>https://academicos-inf.xoc.uam.mx/descargaProbatoriosSIA_SITPA.php?q=1_2_1_3-41100-20241220105433-35f966b7d988692c10f3.pdf</t>
  </si>
  <si>
    <t>TADEO HERNANDEZ EDUARDO LUCIANO</t>
  </si>
  <si>
    <t xml:space="preserve">La Républica Popular Democrática de Corea: </t>
  </si>
  <si>
    <t>la división nacional, la formación de la comunidad imaginada y las relaciones exteriores del régimen</t>
  </si>
  <si>
    <t xml:space="preserve"> Centro de Investigación en Estudios Coreanos UAN/ Amat Editorial. </t>
  </si>
  <si>
    <t>01/03/2024</t>
  </si>
  <si>
    <t>9786076971734</t>
  </si>
  <si>
    <t>Publicado por  Centro de Investigación en Estudios Coreanos UAN/ Amat Editorial. El título del libro es Historia de Corea “De Dangun a Chaebol”.</t>
  </si>
  <si>
    <t>1618 - Análisis de los escenarios geopolíticos contemporáneos: China y Estados Unidos como actores centrales</t>
  </si>
  <si>
    <t>https://academicos-inf.xoc.uam.mx/descargaProbatoriosSIA_SITPA.php?q=1_2_1_3-45363-20241219155924-a7d29aadcac890043ca8.pdf</t>
  </si>
  <si>
    <t>Human Rights, Gender, and a Mexican Feminist Foreign Policy</t>
  </si>
  <si>
    <t>Elena Ayala Galí</t>
  </si>
  <si>
    <t>Lynne Rienner Publishers, Inc.</t>
  </si>
  <si>
    <t>19/07/2023</t>
  </si>
  <si>
    <t>01/12/2025</t>
  </si>
  <si>
    <t>9781962551298</t>
  </si>
  <si>
    <t xml:space="preserve">El libro se terminó en 2024, pero la publicación salió con fecha 2025. Fue publicado por la editorial Lynne Rienner Publishers, Inc. El título del libro es US-Mexico Relations-Structuring Alternative Futures </t>
  </si>
  <si>
    <t>https://academicos-inf.xoc.uam.mx/descargaProbatoriosSIA_SITPA.php?q=1_2_1_3-45363-20241219154901-96ab8aa2fa652ab3f877.pdf</t>
  </si>
  <si>
    <t>PEREZ RODRIGUEZ BEATRIZ NADIA</t>
  </si>
  <si>
    <t>Populismo en Europa en el siglo XXI: causa de conflictos internos.</t>
  </si>
  <si>
    <t xml:space="preserve">Teresa del S. Pérez Rodríguez </t>
  </si>
  <si>
    <t xml:space="preserve">Libro Conflicto y diplomacia en el mundo
</t>
  </si>
  <si>
    <t>24/05/2024</t>
  </si>
  <si>
    <t>23/12/2024</t>
  </si>
  <si>
    <t>386 - Rusia y la Comunidad de Estados Independientes en el Contexto Geopolítico Global. El nuevo orden mundial en transición del modelo unipolar del poder al multipolar</t>
  </si>
  <si>
    <t>https://academicos-inf.xoc.uam.mx/descargaProbatoriosSIA_SITPA.php?q=1_2_1_3-35639-20250325195339-330627c78db3b3c2d8c4.pdf</t>
  </si>
  <si>
    <t xml:space="preserve">La respuesta de la Unión Europea la guerra en Ucrania: ¿innovación o continuidad? </t>
  </si>
  <si>
    <t>Teresa del S. Pérez Rodríguez, Cuauhtémoc V. Pérez</t>
  </si>
  <si>
    <t>Libro El futuro de Europa: entre la economía y la guerra</t>
  </si>
  <si>
    <t>29/03/2024</t>
  </si>
  <si>
    <t>30/12/2024</t>
  </si>
  <si>
    <t>https://academicos-inf.xoc.uam.mx/descargaProbatoriosSIA_SITPA.php?q=1_2_1_3-35639-20250325201340-743b0b00eb71108400a8.pdf</t>
  </si>
  <si>
    <t>TZILI APANGO EDUARDO</t>
  </si>
  <si>
    <t>Políticas de la Iniciativa de la Franja y la Ruta en México</t>
  </si>
  <si>
    <t xml:space="preserve">Diez años de globalización con características chinas. La Iniciativa de la Franja y la Ruta
</t>
  </si>
  <si>
    <t>23/05/2024</t>
  </si>
  <si>
    <t>13/01/2025</t>
  </si>
  <si>
    <t>978-607-28-3275-6</t>
  </si>
  <si>
    <t>Introducción</t>
  </si>
  <si>
    <t>la Iniciativa de la Franja y la Ruta a diez años de su creación</t>
  </si>
  <si>
    <t>Germán Alejandro Patiño Orozco</t>
  </si>
  <si>
    <t>Introducción crítica</t>
  </si>
  <si>
    <t>China y sus preferencias en la península de Corea</t>
  </si>
  <si>
    <t>entre sadae y yongdae</t>
  </si>
  <si>
    <t>Setenta años de la guerra de Corea. El armisticio y las complejidades geopolíticas de un conflicto inconcluso</t>
  </si>
  <si>
    <t>17/04/2024</t>
  </si>
  <si>
    <t>21/08/2024</t>
  </si>
  <si>
    <t>978-607-30-9422-1</t>
  </si>
  <si>
    <t>https://academicos-inf.xoc.uam.mx/descargaProbatoriosSIA_SITPA.php?q=1_2_1_3-41101-20241216135259-620015186c0b6cad857b.pdf</t>
  </si>
  <si>
    <t>La industria de semiconductores en Taiwán</t>
  </si>
  <si>
    <t>del aprendizaje al posicionamiento global</t>
  </si>
  <si>
    <t>Hacia una nueva visión del desarrollo industrial digital en México</t>
  </si>
  <si>
    <t>08/01/2024</t>
  </si>
  <si>
    <t>11/03/2024</t>
  </si>
  <si>
    <t>978-607-29-5293-5</t>
  </si>
  <si>
    <t>https://academicos-inf.xoc.uam.mx/descargaProbatoriosSIA_SITPA.php?q=1_2_1_3-41101-20241216134528-4d73d9c6bfff7df22308.pdf</t>
  </si>
  <si>
    <t>The Peripheral States in the International Geostructure</t>
  </si>
  <si>
    <t>Jaqueline Briceño Montes</t>
  </si>
  <si>
    <t>National Power and International Geostructure</t>
  </si>
  <si>
    <t>06/05/2024</t>
  </si>
  <si>
    <t>16/09/2024</t>
  </si>
  <si>
    <t>https://doi.org/10.1007/978-981-97-1180-2_10</t>
  </si>
  <si>
    <t>978-981-97-1179-6</t>
  </si>
  <si>
    <t>https://academicos-inf.xoc.uam.mx/descargaProbatoriosSIA_SITPA.php?q=1_2_1_3-41101-20241216134148-a96160eba8b61f123733.pdf</t>
  </si>
  <si>
    <t>The Semiperipheral States in the International Geostructure</t>
  </si>
  <si>
    <t>Mónica Apango Partida</t>
  </si>
  <si>
    <t>https://doi.org/10.1007/978-981-97-1180-2_8</t>
  </si>
  <si>
    <t>https://academicos-inf.xoc.uam.mx/descargaProbatoriosSIA_SITPA.php?q=1_2_1_3-41101-20241216133751-3a5d7983fbd67975dab9.pdf</t>
  </si>
  <si>
    <t>La narrativa estratégica sobre la Iniciativa de la Franja y la Ruta como un bien público global en la geopolítica popular de China</t>
  </si>
  <si>
    <t>Portes. Revista Mexicana de Estudios sobre la Cuenca del Pacífico</t>
  </si>
  <si>
    <t>27/03/2024</t>
  </si>
  <si>
    <t>10/06/2024</t>
  </si>
  <si>
    <t>https://doi.org/10.53897/RevPortes.2024.03.03</t>
  </si>
  <si>
    <t>2992-7870</t>
  </si>
  <si>
    <t>https://academicos-inf.xoc.uam.mx/descargaProbatoriosSIA_SITPA.php?q=1_2_1_3-41101-20241216132957-e10ac157aba17b6acc59.pdf</t>
  </si>
  <si>
    <t>Sentido geopolítico de la Tercera sesión plenaria del XX Comité Central del Partido Comunista de China</t>
  </si>
  <si>
    <t>Jiexi Zhongguo. Análisis y Pensamiento Iberoamericano sobre China</t>
  </si>
  <si>
    <t>03/06/2024</t>
  </si>
  <si>
    <t>07/10/2024</t>
  </si>
  <si>
    <t>2253-945X</t>
  </si>
  <si>
    <t>https://academicos-inf.xoc.uam.mx/descargaProbatoriosSIA_SITPA.php?q=1_2_1_3-41101-20241216132617-9928161c508e9015c02c.pdf</t>
  </si>
  <si>
    <t>Historia de Corea. "De Dangun a Chaebol"</t>
  </si>
  <si>
    <t>28/11/2023</t>
  </si>
  <si>
    <t>04/03/2024</t>
  </si>
  <si>
    <t>978-607-69717-3-4</t>
  </si>
  <si>
    <t>https://academicos-inf.xoc.uam.mx/descargaProbatoriosSIA_SITPA.php?q=1_2_1_3-41101-20241212141154-7dc1a19f540b718f5d31.pdf</t>
  </si>
  <si>
    <t>GUTIERREZ DEL CID ANA TERESA</t>
  </si>
  <si>
    <t>LOS BRICS FRENTE A OCCIDENTE</t>
  </si>
  <si>
    <t>23/10/2025</t>
  </si>
  <si>
    <t>https://academicos-inf.xoc.uam.mx/descargaProbatoriosSIA_SITPA.php?q=1_2_1_3-16287-20241212134416-9c761eb7aae04accf0c1.pdf</t>
  </si>
  <si>
    <t>LA PRODUCCIÓN ARMAMENTISTA Y ENERGÉTICA COMO FACTORES DE CRECIMIENTO DE LA ECONOMÍA DE RUSIA</t>
  </si>
  <si>
    <t>FUTURO LIBRO DEL ÁREA DE POLÍTICA INTERNACIONAL 2025</t>
  </si>
  <si>
    <t>15/08/2025</t>
  </si>
  <si>
    <t>https://academicos-inf.xoc.uam.mx/descargaProbatoriosSIA_SITPA.php?q=1_2_1_3-16287-20241212134134-55cc47be49085b6d6d07.pdf</t>
  </si>
  <si>
    <t>LIBRO FUTURO DEL SEMINARIO DEL ÁREA DE  ECONOMÍA INTERNACIONAL , UAM A</t>
  </si>
  <si>
    <t>20/09/2024</t>
  </si>
  <si>
    <t>09/04/2025</t>
  </si>
  <si>
    <t>https://academicos-inf.xoc.uam.mx/descargaProbatoriosSIA_SITPA.php?q=1_2_1_3-16287-20241212133805-2113545094912ac47541.pdf</t>
  </si>
  <si>
    <t>La recuperación económica de China y Rusia
frente a la pandemia del SARS-CoV-2</t>
  </si>
  <si>
    <t>LIBRO: PERSPECTIVAS DE LA ECONOMÍA MUNDIAL ANTE LA PANDEMIIA DEL COVID-19</t>
  </si>
  <si>
    <t>05/03/2024</t>
  </si>
  <si>
    <t>02/09/2024</t>
  </si>
  <si>
    <t>https://academicos-inf.xoc.uam.mx/descargaProbatoriosSIA_SITPA.php?q=1_2_1_3-16287-20241212133205-e5bdd4be7b2a2ce292fd.pdf</t>
  </si>
  <si>
    <t xml:space="preserve">Las sanciones occidentales y la estrategia económica
de Rusia para enfrentarlas
</t>
  </si>
  <si>
    <t>LIBRO: Los retos de la recuperación
económica mundial después
del gran confinamiento
y el inicio de la guerra</t>
  </si>
  <si>
    <t>29/05/2024</t>
  </si>
  <si>
    <t>24/10/2024</t>
  </si>
  <si>
    <t>https://academicos-inf.xoc.uam.mx/descargaProbatoriosSIA_SITPA.php?q=1_2_1_3-16287-20241212132925-c6d5baffd0e837eee365.pdf</t>
  </si>
  <si>
    <t>LA APORTACIÓN DEL PENSAMIENTO DE LENIN A LAS RELACIONES INTERNACIONALES</t>
  </si>
  <si>
    <t>EL OTRO  OCCIDENTE</t>
  </si>
  <si>
    <t>12/02/2024</t>
  </si>
  <si>
    <t>20/06/2024</t>
  </si>
  <si>
    <t>https://academicos-inf.xoc.uam.mx/descargaProbatoriosSIA_SITPA.php?q=1_2_1_3-16287-20241212131354-1176c0b9a342ed9da81f.pdf</t>
  </si>
  <si>
    <t xml:space="preserve">Transición democrática en Corea del Sur: </t>
  </si>
  <si>
    <t>La política exterior hacia Pyongyang y la construcción de la idea de Corea del Norte por el movimiento minjung</t>
  </si>
  <si>
    <t>UNAM</t>
  </si>
  <si>
    <t>26/09/2023</t>
  </si>
  <si>
    <t>01/08/2024</t>
  </si>
  <si>
    <t>Publicado por UNAM. El título del libro es Setenta años de la guerra de Corea. El armisticio y las complejidades geopolíticas de un conflicto inconcluso</t>
  </si>
  <si>
    <t>https://academicos-inf.xoc.uam.mx/descargaProbatoriosSIA_SITPA.php?q=1_2_1_3-45363-20241219145648-64599fc70742f9313e46.pdf</t>
  </si>
  <si>
    <t xml:space="preserve">La política exterior norcoreana y la agenda nuclear: </t>
  </si>
  <si>
    <t>entre la ideología y el pragmatismo</t>
  </si>
  <si>
    <t>https://academicos-inf.xoc.uam.mx/descargaProbatoriosSIA_SITPA.php?q=1_2_1_3-45363-20241219145726-ae7dcee31120ff16fc4f.pdf</t>
  </si>
  <si>
    <t>Diplomacia pública mediada en la era de la posverdad:</t>
  </si>
  <si>
    <t>el framing del asunto migratorio por Donald Trump y su efecto en México (2015 al 2024</t>
  </si>
  <si>
    <t>Diana Juárez Torres</t>
  </si>
  <si>
    <t>Ria Editorial-AMIC.</t>
  </si>
  <si>
    <t>02/07/2024</t>
  </si>
  <si>
    <t>09/10/2024</t>
  </si>
  <si>
    <t>https://doi.org/10.5281/zenodo.13908714</t>
  </si>
  <si>
    <t>978-989-9220-07-2</t>
  </si>
  <si>
    <t>Publicado por Ria Editorial-AMIC. El título del libro es Periodismo, comunicación política y política de la comunicación.</t>
  </si>
  <si>
    <t>https://academicos-inf.xoc.uam.mx/descargaProbatoriosSIA_SITPA.php?q=1_2_1_3-45363-20241219145827-1b592d46e2ce7bf2848a.pdf</t>
  </si>
  <si>
    <t xml:space="preserve">Diez años de globalización con características chinas 
</t>
  </si>
  <si>
    <t>La Iniciativa de la Franja y la Ruta</t>
  </si>
  <si>
    <t>300</t>
  </si>
  <si>
    <t>1</t>
  </si>
  <si>
    <t>El litio en Nuestra América: ¿profundización del extractivismo u oportunidad para el desarrollo del s.XXI en la lucha por el ascenso hegemónico de las grandes potencias?</t>
  </si>
  <si>
    <t>XXXIV Congreso de la Asociación Latinoamericana y Caribeña de Sociología ALAS-RD Caribe 2024</t>
  </si>
  <si>
    <t>04/11/2024</t>
  </si>
  <si>
    <t>Enrique Catalán Salgado</t>
  </si>
  <si>
    <t>Universidad Autonoma de Santo Domingo</t>
  </si>
  <si>
    <t>Universidad Autonoma de Santo Domingo, Asociación Latinoamericana y Caribeña de Sociología</t>
  </si>
  <si>
    <t>Republica Dominicana</t>
  </si>
  <si>
    <t>https://academicos-inf.xoc.uam.mx/descargaProbatoriosSIA_SITPA.php?q=1_2_1_7-41100-20241220113048-b070dd815f6e3a87a25b.pdf</t>
  </si>
  <si>
    <t>Democracias y Autoritarismos en el mundo</t>
  </si>
  <si>
    <t>XXXIV Congreso del Departamento de Politica y Cultura de la UAM Xochimilco</t>
  </si>
  <si>
    <t>Catalán Salgado Enrique, Gutierrez del Cid Ana Teresa, Pérez Rodriguez Nadia Beatriz, Ramirez Tapia Walfred Daniel,Tadeo Hernandez Eduardo Luciano, Tzili Apango Eduardo</t>
  </si>
  <si>
    <t>UAM Xochimilco</t>
  </si>
  <si>
    <t xml:space="preserve">UAM </t>
  </si>
  <si>
    <t>https://academicos-inf.xoc.uam.mx/descargaProbatoriosSIA_SITPA.php?q=1_2_1_7-41100-20241220112649-b338652709fc2c1b1951.pdf</t>
  </si>
  <si>
    <t>Litio: elemento constituyente de la hegemonía en la transcición energética global</t>
  </si>
  <si>
    <t>XI Seminario Internacional de la Red Internacional de Estudios de América del Norte</t>
  </si>
  <si>
    <t>29/08/2024</t>
  </si>
  <si>
    <t>El evento contó con la participación de ponentes nacionales y extranjeros y es organizado por la Red Internacional de Estudios de América del Norte</t>
  </si>
  <si>
    <t>https://academicos-inf.xoc.uam.mx/descargaProbatoriosSIA_SITPA.php?q=1_2_1_7-41100-20241220112208-f4211db89091f61f7c39.pdf</t>
  </si>
  <si>
    <t>Relevancia de Brasil como aliado estratégico de Rusia y China en la disputa por la hegemonía global</t>
  </si>
  <si>
    <t>Seminario Balance del conflicto Ucrania-Rusia y el ascenso de los BRICS</t>
  </si>
  <si>
    <t>03/09/2024</t>
  </si>
  <si>
    <t>Evento que contó con la participaciones de ponentes nacionales y extranjeros, incluidos diplomaticos de la embajada rusa</t>
  </si>
  <si>
    <t>https://academicos-inf.xoc.uam.mx/descargaProbatoriosSIA_SITPA.php?q=1_2_1_7-41100-20241220111708-0d95eab85ded75e003a0.pdf</t>
  </si>
  <si>
    <t>Los señores de la guerra: el negocio detrás de la ocupación en Gaza</t>
  </si>
  <si>
    <t>Seminario Medio Oriente</t>
  </si>
  <si>
    <t>29/10/2024</t>
  </si>
  <si>
    <t>Universidad Autonoma Metropolitana</t>
  </si>
  <si>
    <t>https://academicos-inf.xoc.uam.mx/descargaProbatoriosSIA_SITPA.php?q=1_2_1_7-41100-20241220111236-de1f065f6853d1515b97.pdf</t>
  </si>
  <si>
    <t>Inteligencia Artificial y Desarrollo Humano: política exterior de México en torno a las nuevas tecnologías y su gobernanza global</t>
  </si>
  <si>
    <t>Tecnología e Inteligencia Artificial</t>
  </si>
  <si>
    <t>Fue un seminario virtual que contó con la participación de pnentes nacionales e internacionales y se transmitió por distintas redes sociales</t>
  </si>
  <si>
    <t>https://academicos-inf.xoc.uam.mx/descargaProbatoriosSIA_SITPA.php?q=1_2_1_7-41100-20241220111002-58f56bad852cdb9ef2a6.pdf</t>
  </si>
  <si>
    <t>Lawfare en América Latina: democracias en riesgo</t>
  </si>
  <si>
    <t>Autoritarismos y Democracias en el Sistema Mundial Contemporáneo</t>
  </si>
  <si>
    <t>30/07/2024</t>
  </si>
  <si>
    <t>https://academicos-inf.xoc.uam.mx/descargaProbatoriosSIA_SITPA.php?q=1_2_1_7-41100-20241220110703-dd557a8dcaa7fbf0eb78.pdf</t>
  </si>
  <si>
    <t>Conflictos del S. XXI y la razón de Estado: un camino de vuelta a la barbarie</t>
  </si>
  <si>
    <t>Los conflictos actuales y sus efectos: Ucrania y Medio Oriente</t>
  </si>
  <si>
    <t>03/05/2024</t>
  </si>
  <si>
    <t>https://academicos-inf.xoc.uam.mx/descargaProbatoriosSIA_SITPA.php?q=1_2_1_7-41100-20241220110416-0533ed9f7c66e862a893.pdf</t>
  </si>
  <si>
    <t>La influencia de la geografía en el desarrollo de los países</t>
  </si>
  <si>
    <t>Conferencia para los alumnos del Tronco Divisional de Ciencias Sociales y Humanidades</t>
  </si>
  <si>
    <t xml:space="preserve"> Alfredo Pérez López</t>
  </si>
  <si>
    <t>25/03/2024</t>
  </si>
  <si>
    <t xml:space="preserve">Enrique Catalán Salgado </t>
  </si>
  <si>
    <t>https://academicos-inf.xoc.uam.mx/descargaProbatoriosSIA_SITPA.php?q=1_2_1_7-41100-20241220110212-4280ae4a9cd18e532815.pdf</t>
  </si>
  <si>
    <t>Guerra, cuerpo y violencias: el conflicto ruso-ucraniano desde los lentes de las masculinidades</t>
  </si>
  <si>
    <t>"Los conflictos actuales y sus efectos: Ucrania y Medio Oriente"</t>
  </si>
  <si>
    <t>Eduardo Luciano Tadeo Hernández</t>
  </si>
  <si>
    <t>UAM-Xochimilco, Ciudad de México</t>
  </si>
  <si>
    <t xml:space="preserve">Área de Política Internacional </t>
  </si>
  <si>
    <t>https://academicos-inf.xoc.uam.mx/descargaProbatoriosSIA_SITPA.php?q=1_2_1_7-45363-20241220104237-71e40b658313bd388e43.pdf</t>
  </si>
  <si>
    <t>La Cooperación Cultural entre Corea del Sur y la Unión Europea</t>
  </si>
  <si>
    <t>XII Congreso de Estudios Europeos en México</t>
  </si>
  <si>
    <t>22/05/2024</t>
  </si>
  <si>
    <t>Eduardo Luciano Tadeo</t>
  </si>
  <si>
    <t>División de Ciencias Sociales y Humanidades, UAM-Xochimilco</t>
  </si>
  <si>
    <t>https://academicos-inf.xoc.uam.mx/descargaProbatoriosSIA_SITPA.php?q=1_2_1_7-45363-20241220103511-22ed045b2bdee0558d22.pdf</t>
  </si>
  <si>
    <t>Diplomacia digital y actores globales en red</t>
  </si>
  <si>
    <t>Seminario Virtual “Tecnología e Inteligencia Artificial”</t>
  </si>
  <si>
    <t>Virtual, UAM Xochimilco</t>
  </si>
  <si>
    <t>Área de Política Internacional, Maestría en Relaciones Internacionales y Licenciatura en Política y Gestión Social</t>
  </si>
  <si>
    <t>https://academicos-inf.xoc.uam.mx/descargaProbatoriosSIA_SITPA.php?q=1_2_1_7-45363-20241220103236-faebb890074ae1f98163.pdf</t>
  </si>
  <si>
    <t>Diplomacia pública mediada en la era de la post verdad: el framing del asunto migratorio por Donald Trump y su efecto en México (2015 al 2024)</t>
  </si>
  <si>
    <t>“35 encuentro Nacional e Internacional AMIC”</t>
  </si>
  <si>
    <t>Diana Juárez (UAM-Xochimilco)</t>
  </si>
  <si>
    <t>UPAEP, Puebla</t>
  </si>
  <si>
    <t>Asociación Mexicana de Investigadores de la Comunicación</t>
  </si>
  <si>
    <t>Forma también parte del Proyecto " Nuevas Diplomacias: Miradas Críticas desde Norteamérica", aprobado por Rectoría General.</t>
  </si>
  <si>
    <t>https://academicos-inf.xoc.uam.mx/descargaProbatoriosSIA_SITPA.php?q=1_2_1_7-45363-20241220102857-4579ef4e83beddc2a1bf.pdf</t>
  </si>
  <si>
    <t>La Diplomacia Pública Surcoreana en América Latina: Caso México. una lectura desde la dimensión cultural-crítica</t>
  </si>
  <si>
    <t>XXXVII Congreso Anual de la Asociación Mexicana de Estudios Internacionales: Repensar el estudio, la práctica y las transfronteras en las Relaciones Internacionales</t>
  </si>
  <si>
    <t>17/10/2024</t>
  </si>
  <si>
    <t>Eduardo Tadeo</t>
  </si>
  <si>
    <t>Chihuahua, México</t>
  </si>
  <si>
    <t>Asociación Mexicana de Estudios InternacionaleS</t>
  </si>
  <si>
    <t>dentro del panel” La diplomacia pública y cultural de Corea del Sur, China, México: Perspectivas de países considerados potencias culturales”.</t>
  </si>
  <si>
    <t>https://academicos-inf.xoc.uam.mx/descargaProbatoriosSIA_SITPA.php?q=1_2_1_7-45363-20241220102452-78093fa2fae402f90cc5.pdf</t>
  </si>
  <si>
    <t>Explorando la democracia en Asia: un examen crítico de los valores asiáticos, las dinámicas de la sociedad civil y su impacto en las Relaciones Exteriores</t>
  </si>
  <si>
    <t>XXXVII Congreso Anual de la Asociación Mexicana de Estudios Internacionales: Repensar el estudio, la práctica y las transfronteras en las Relaciones Internacionales.</t>
  </si>
  <si>
    <t xml:space="preserve">Eduardo Tzili, </t>
  </si>
  <si>
    <t>Asociación Mexicana de Estudios Internacionale</t>
  </si>
  <si>
    <t>dentro del panel Autoritarismos y democracias en las relaciones internacionales contemporáneas</t>
  </si>
  <si>
    <t>https://academicos-inf.xoc.uam.mx/descargaProbatoriosSIA_SITPA.php?q=1_2_1_7-45363-20241220102244-d7912d6c25aeba87cb26.pdf</t>
  </si>
  <si>
    <t>K-Mediásporas y diplomacia pública en América del Norte</t>
  </si>
  <si>
    <t>18/10/2024</t>
  </si>
  <si>
    <t>Asociación Mexicana de Estudios Internacionales</t>
  </si>
  <si>
    <t>dentro del panel “Public and Cultural Diplomacy in North America</t>
  </si>
  <si>
    <t>https://academicos-inf.xoc.uam.mx/descargaProbatoriosSIA_SITPA.php?q=1_2_1_7-45363-20241220102030-fb51458a365c252e8b47.pdf</t>
  </si>
  <si>
    <t>Diplomacia crítica desde la frontera: artivismos de la diáspora mexicana en Estados Unidos</t>
  </si>
  <si>
    <t xml:space="preserve">Asociación Mexicana de Estudios Internacionales: </t>
  </si>
  <si>
    <t>dentro del panel Teorías críticas para entender el mundo contemporáneo I: historicidad, cultura y emancipación.</t>
  </si>
  <si>
    <t>https://academicos-inf.xoc.uam.mx/descargaProbatoriosSIA_SITPA.php?q=1_2_1_7-45363-20241220101806-2ad88cd41df9d09fa46a.pdf</t>
  </si>
  <si>
    <t>La mediáspora coreana en Estados Unidos y su potencial diplomático</t>
  </si>
  <si>
    <t>XVII Congreso Nacional de la Asociación Latinoamericana de Estudios de Asia y África en México: Tradición y Modernidad en Asia y África</t>
  </si>
  <si>
    <t>08/11/2024</t>
  </si>
  <si>
    <t>El Colmex</t>
  </si>
  <si>
    <t>Asociación Latinoamericana de Estudios de Asia y África</t>
  </si>
  <si>
    <t xml:space="preserve">dentro del panel “Las Tres Coreas en desafío a la Corea-normatividad”. </t>
  </si>
  <si>
    <t>https://academicos-inf.xoc.uam.mx/descargaProbatoriosSIA_SITPA.php?q=1_2_1_7-45363-20241220101533-cde11aa630b9b6f825bb.pdf</t>
  </si>
  <si>
    <t>La Inteligencia Artificial en la Unión Europea,</t>
  </si>
  <si>
    <t>Seminario Virtual Tecnología e Inteligencia Artificial.</t>
  </si>
  <si>
    <t>https://academicos-inf.xoc.uam.mx/descargaProbatoriosSIA_SITPA.php?q=1_2_1_7-35639-20250325204800-153ec780378b875562af.pdf</t>
  </si>
  <si>
    <t xml:space="preserve">Democracias y autoritarismos en el mundo </t>
  </si>
  <si>
    <t>XXXIV Congreso Departamental de Política y Cultura</t>
  </si>
  <si>
    <t>08/10/2024</t>
  </si>
  <si>
    <t>https://academicos-inf.xoc.uam.mx/descargaProbatoriosSIA_SITPA.php?q=1_2_1_7-35639-20250325204845-9377e20246979acfc21e.pdf</t>
  </si>
  <si>
    <t>LA CRISIS DE SEGURIDAD EN LA UE: POTENCIALIDADES Y LÍMITES</t>
  </si>
  <si>
    <t>Seminario Permanente sobre la UE:
La Unión Europea ante las crisis de una nueva década</t>
  </si>
  <si>
    <t>11/11/2024</t>
  </si>
  <si>
    <t>https://academicos-inf.xoc.uam.mx/descargaProbatoriosSIA_SITPA.php?q=1_2_1_7-35639-20250325204910-c963df44f510fb24ad99.pdf</t>
  </si>
  <si>
    <t>Los retos de la seguridad europea</t>
  </si>
  <si>
    <t xml:space="preserve">XXXVII Congreso Anual Asociación Mexicana de Estudios Internacionales </t>
  </si>
  <si>
    <t>https://academicos-inf.xoc.uam.mx/descargaProbatoriosSIA_SITPA.php?q=1_2_1_7-35639-20250325204953-572437422bf43b28e95d.pdf</t>
  </si>
  <si>
    <t>?El auge de la ultraderecha en Europa?</t>
  </si>
  <si>
    <t xml:space="preserve">Walfred Daniel Ramirez Tapia </t>
  </si>
  <si>
    <t xml:space="preserve">Walfred Daniel Ramirez Tapia Ayudante de investigación área de Pol. Int. </t>
  </si>
  <si>
    <t>https://academicos-inf.xoc.uam.mx/descargaProbatoriosSIA_SITPA.php?q=1_2_1_7-35639-20250325205010-8700bbb7b319eba670e4.pdf</t>
  </si>
  <si>
    <t>La Autonomía Estratégica Europea: ¿respuesta a la crisis?</t>
  </si>
  <si>
    <t xml:space="preserve">V Congreso Internacional ICCA ·Democracia, Política y Administración inteligentes en tiempos críticos </t>
  </si>
  <si>
    <t>21/11/2024</t>
  </si>
  <si>
    <t>https://academicos-inf.xoc.uam.mx/descargaProbatoriosSIA_SITPA.php?q=1_2_1_7-35639-20250325205045-0ba357a646a1785baaee.pdf</t>
  </si>
  <si>
    <t>COHESIÓN O DIVISIÓN DE LA UNIÓN EUROPEA ANTE EL CONFLICTO EN MEDIO ORIENTE</t>
  </si>
  <si>
    <t xml:space="preserve">Seminario Medio Oriente </t>
  </si>
  <si>
    <t>https://academicos-inf.xoc.uam.mx/descargaProbatoriosSIA_SITPA.php?q=1_2_1_7-35639-20250325205107-2664c8810232c22aaf8c.pdf</t>
  </si>
  <si>
    <t>La relación de México y el TLCUEM en el período 2018 -2024</t>
  </si>
  <si>
    <t xml:space="preserve">XXXVIII Congreso de investigación departamental </t>
  </si>
  <si>
    <t xml:space="preserve">Departamento de Producción Económica UAM </t>
  </si>
  <si>
    <t>https://academicos-inf.xoc.uam.mx/descargaProbatoriosSIA_SITPA.php?q=1_2_1_7-35639-20250325205132-ab14f5069b9cd6b03db2.pdf</t>
  </si>
  <si>
    <t>2024 y loas elecciones en la Unión Europea: cambio de rumbo?</t>
  </si>
  <si>
    <t>XII Congreso Internacional de Ciencia Política: Democracia, Elecciones y Construcción de Paz,</t>
  </si>
  <si>
    <t xml:space="preserve">Asociación Mexicana de Ciencia Política </t>
  </si>
  <si>
    <t>https://academicos-inf.xoc.uam.mx/descargaProbatoriosSIA_SITPA.php?q=1_2_1_7-35639-20250325205246-4c503eb89b6ea1d37819.pdf</t>
  </si>
  <si>
    <t>Autonomía Estratégica Europea: la seguridad y sus implicaciones</t>
  </si>
  <si>
    <t>XII Congreso de Estudios Europeos en México Elecciones, ampliaciones y el futuro de Europa</t>
  </si>
  <si>
    <t>21/05/2024</t>
  </si>
  <si>
    <t>https://academicos-inf.xoc.uam.mx/descargaProbatoriosSIA_SITPA.php?q=1_2_1_7-35639-20250325205320-17dfe48767ac915d41b9.pdf</t>
  </si>
  <si>
    <t>Los procesos electorales y las prioridades de la UE</t>
  </si>
  <si>
    <t>Seminario Autoritarismos y Democracias en el Sistema Mundial Contemporáneo</t>
  </si>
  <si>
    <t>Área de Política Internacional</t>
  </si>
  <si>
    <t>https://academicos-inf.xoc.uam.mx/descargaProbatoriosSIA_SITPA.php?q=1_2_1_7-35639-20250325205335-7e10f0b6d5a21c66e8c1.pdf</t>
  </si>
  <si>
    <t>¿Cambio de estrategia en la relación Trasatlántica?</t>
  </si>
  <si>
    <t>Programa del XI Seminario Internacional de la Red Internacional de Estudios de Américadel Norte (RIEAN) La integración de América del Norte y la hegemonía estadounidense.</t>
  </si>
  <si>
    <t>https://academicos-inf.xoc.uam.mx/descargaProbatoriosSIA_SITPA.php?q=1_2_1_7-35639-20250325205354-aed721889bcabc6fd053.pdf</t>
  </si>
  <si>
    <t>La seguridad y la defensa en la Unión Europea</t>
  </si>
  <si>
    <t>mesa redonda "Los conflictos actuales y sus efectos: Ucrania y Medio Oriente"</t>
  </si>
  <si>
    <t>Área de Política Internacional
Área del Sistema Económico Mundial
Maestría en Relaciones Internacionales</t>
  </si>
  <si>
    <t>https://academicos-inf.xoc.uam.mx/descargaProbatoriosSIA_SITPA.php?q=1_2_1_7-35639-20250325205412-0f185d23a264020ae5ad.pdf</t>
  </si>
  <si>
    <t>Las prioridades en el Marco Financiero Plurianual 2021-2027 y el Next GenerationEU</t>
  </si>
  <si>
    <t>La Unión Europea a partir del programa de recuperación Next Generation.
Consolidación de un proyecto de integración y proyecciones al exterior</t>
  </si>
  <si>
    <t>21/03/2024</t>
  </si>
  <si>
    <t>https://academicos-inf.xoc.uam.mx/descargaProbatoriosSIA_SITPA.php?q=1_2_1_7-35639-20250325205430-f641051d937b91888c09.pdf</t>
  </si>
  <si>
    <t>Nuevos desafíos, antiguas rivalidades. La geopolítica europea en el entramado global</t>
  </si>
  <si>
    <t>XX Encuentro Interuniversitario de Estudios Europeos Europa: mundos inciertos, políticas asertivas</t>
  </si>
  <si>
    <t>26/04/2024</t>
  </si>
  <si>
    <t xml:space="preserve">Beatriz Nadia Pérez Rodríguez </t>
  </si>
  <si>
    <t>FCPyS UNAM</t>
  </si>
  <si>
    <t xml:space="preserve">Área de Política Internacional UAM- Xochimilco y Centro de Estudios Europeos FCPYS UNAM </t>
  </si>
  <si>
    <t>https://academicos-inf.xoc.uam.mx/descargaProbatoriosSIA_SITPA.php?q=1_2_1_7-35639-20250325205446-4b914dd94e66c8dc8230.pdf</t>
  </si>
  <si>
    <t>Rusia en el entorno internacional actual</t>
  </si>
  <si>
    <t>XXXIV Congreso Departamental de Política y  Cultura</t>
  </si>
  <si>
    <t>https://academicos-inf.xoc.uam.mx/descargaProbatoriosSIA_SITPA.php?q=1_2_1_7-16287-20241213214221-dba5140a3b6f9b9a8b4d.pdf</t>
  </si>
  <si>
    <t>la situación internacional actual</t>
  </si>
  <si>
    <t>XXXIV Congreso del Departamento de Política y Cultura</t>
  </si>
  <si>
    <t>https://academicos-inf.xoc.uam.mx/descargaProbatoriosSIA_SITPA.php?q=1_2_1_7-16287-20241213214010-65823fa1249ba8947fb1.pdf</t>
  </si>
  <si>
    <t>Escalada del conflicto Ucrania-Rusia</t>
  </si>
  <si>
    <t>TERCERA GUERRA MUNDIAL:
¿PELIGRO INMINENTE?</t>
  </si>
  <si>
    <t>01/10/2024</t>
  </si>
  <si>
    <t>https://academicos-inf.xoc.uam.mx/descargaProbatoriosSIA_SITPA.php?q=1_2_1_7-16287-20241213213555-9f92e88fddaff4f708fe.pdf</t>
  </si>
  <si>
    <t>La geopolítica de Palestina</t>
  </si>
  <si>
    <t xml:space="preserve">MEDIO ORIENTE
</t>
  </si>
  <si>
    <t>https://academicos-inf.xoc.uam.mx/descargaProbatoriosSIA_SITPA.php?q=1_2_1_7-16287-20241213204806-feb6238a2a77a5510bce.pdf</t>
  </si>
  <si>
    <t>La relación Rusia-Estados Unidos en el contexto del conflicto en Ucrania</t>
  </si>
  <si>
    <t>“Situación Económica Política y Social previo a las
Elecciones de Estados Unidos”</t>
  </si>
  <si>
    <t>https://academicos-inf.xoc.uam.mx/descargaProbatoriosSIA_SITPA.php?q=1_2_1_7-16287-20241213204304-835688193633541431e8.pdf</t>
  </si>
  <si>
    <t>La guerra tecnológica de la ORAN contra Rusia y su respuesta</t>
  </si>
  <si>
    <t>Política exterior rusa en América Latina.
Perspectivas desde México</t>
  </si>
  <si>
    <t>03/10/2024</t>
  </si>
  <si>
    <t>https://academicos-inf.xoc.uam.mx/descargaProbatoriosSIA_SITPA.php?q=1_2_1_7-16287-20241213202902-35330789763be60fcfe0.pdf</t>
  </si>
  <si>
    <t>“La producción armamentista y energética como factores de crecimiento de la economía de Rusia”</t>
  </si>
  <si>
    <t>XVII SEMINARIO DE ECONOMÍA INTERNACIONAL
“DESAFÍOS Y OPORTUNIDADES DEL ENTORNO ECONÓMICO GLOBAL CONTEMPORÁNEO”</t>
  </si>
  <si>
    <t>23/08/2024</t>
  </si>
  <si>
    <t>https://academicos-inf.xoc.uam.mx/descargaProbatoriosSIA_SITPA.php?q=1_2_1_7-16287-20241213202621-28bc585ba2e9c4be2eb7.pdf</t>
  </si>
  <si>
    <t>La recomposici´´on del gobierno de Putin</t>
  </si>
  <si>
    <t>“Autoritarismos y Democracias en el Sistema
Mundial Contemporáneo”</t>
  </si>
  <si>
    <t>https://academicos-inf.xoc.uam.mx/descargaProbatoriosSIA_SITPA.php?q=1_2_1_7-16287-20241213202323-017944b210b7c0777f61.pdf</t>
  </si>
  <si>
    <t>la lucha diiplomática previa a la Segunda Guerra Mundial</t>
  </si>
  <si>
    <t>“Comienzo de la Gran Guerra Patria 22 de junio de 1941: Lecciones para nuestro presente”</t>
  </si>
  <si>
    <t>https://academicos-inf.xoc.uam.mx/descargaProbatoriosSIA_SITPA.php?q=1_2_1_7-16287-20241213202018-eddbcac64ba603564006.pdf</t>
  </si>
  <si>
    <t>El papel de Irán en la región de Medio Oriente</t>
  </si>
  <si>
    <t>El conflicto de Irán e Israel</t>
  </si>
  <si>
    <t>09/05/2024</t>
  </si>
  <si>
    <t>https://academicos-inf.xoc.uam.mx/descargaProbatoriosSIA_SITPA.php?q=1_2_1_7-16287-20241213201538-145878c3785ba0820839.pdf</t>
  </si>
  <si>
    <t>El conflicto de Ucrania y su entorno geopolítico</t>
  </si>
  <si>
    <t>XLIX Coloquio de Primavera Graciela Arroyo Pichardo
Representaciones y desafíos de la guerra</t>
  </si>
  <si>
    <t>29/04/2024</t>
  </si>
  <si>
    <t>https://academicos-inf.xoc.uam.mx/descargaProbatoriosSIA_SITPA.php?q=1_2_1_7-16287-20241213201150-d3847def1820858443c3.pdf</t>
  </si>
  <si>
    <t>“El conflicto ruso-ucraniano a más de dos años de su inicio”</t>
  </si>
  <si>
    <t>XII Congreso de Estudios Europeos
en México
“Elecciones, ampliaciones y el futuro de Europa”</t>
  </si>
  <si>
    <t>https://academicos-inf.xoc.uam.mx/descargaProbatoriosSIA_SITPA.php?q=1_2_1_7-16287-20241213200607-3e35931f2d6791124abc.pdf</t>
  </si>
  <si>
    <t>El quinto mandato de Vladimir Putin</t>
  </si>
  <si>
    <t>Cambios políticos en Europa. Elecciones 2024</t>
  </si>
  <si>
    <t>16/05/2024</t>
  </si>
  <si>
    <t>https://academicos-inf.xoc.uam.mx/descargaProbatoriosSIA_SITPA.php?q=1_2_1_7-16287-20241213195546-fa7a2dda24802f3d6538.pdf</t>
  </si>
  <si>
    <t>“La prolongación de la guerra
Rusia-OTAN”</t>
  </si>
  <si>
    <t>"Los conflictos actuales y sus efectos: Ucrania y
Medio Oriente"</t>
  </si>
  <si>
    <t>https://academicos-inf.xoc.uam.mx/descargaProbatoriosSIA_SITPA.php?q=1_2_1_7-16287-20241213195311-c72a63dc3c96713d13b6.pdf</t>
  </si>
  <si>
    <t>RUSIA EN LA ERA DE PUTIN:
PODER, NUEVO ORDEN Y CONFLICTO INTERNACIONAL</t>
  </si>
  <si>
    <t>Rusia y el entorno internacional</t>
  </si>
  <si>
    <t>12/03/2024</t>
  </si>
  <si>
    <t>https://academicos-inf.xoc.uam.mx/descargaProbatoriosSIA_SITPA.php?q=1_2_1_7-16287-20241213195017-d9aafc2016c4fa3bfae2.pdf</t>
  </si>
  <si>
    <t>La aportación de Lenin a las Relaciones Internacionales</t>
  </si>
  <si>
    <t>“La aportación del pensamiento de Lenin a las Relaciones Internacionales a 100 años de su fallecimiento”</t>
  </si>
  <si>
    <t>19/02/2024</t>
  </si>
  <si>
    <t>https://academicos-inf.xoc.uam.mx/descargaProbatoriosSIA_SITPA.php?q=1_2_1_7-16287-20241213194541-40b470617a86bbfa13ba.pdf</t>
  </si>
  <si>
    <t>La guerra en Ucrania como signo de la Era de la Competencia Estratégica</t>
  </si>
  <si>
    <t>Eduardo Tzili Apango</t>
  </si>
  <si>
    <t>https://academicos-inf.xoc.uam.mx/descargaProbatoriosSIA_SITPA.php?q=1_2_1_7-41101-20241212135315-e1fda886e147ad52a5bc.pdf</t>
  </si>
  <si>
    <t>La relación China-México 2018-2024: la política de la discreción</t>
  </si>
  <si>
    <t>El Oriente no tan lejano: El impacto de China en Brasil y México</t>
  </si>
  <si>
    <t>Estado de México</t>
  </si>
  <si>
    <t>Universidad Autónoma del Estado de México</t>
  </si>
  <si>
    <t>https://academicos-inf.xoc.uam.mx/descargaProbatoriosSIA_SITPA.php?q=1_2_1_7-41101-20241211130329-028946029a7f64008583.pdf</t>
  </si>
  <si>
    <t>Democracias y autoritarismos en el mundo</t>
  </si>
  <si>
    <t>Eduardo Tzili Apango, Ana Teresa Gutiérrez del Cid, Beatriz Nadia Pérez Rodríguez, Eduardo Luciano Tadeo Hernández, Walfred Daniel Ramírez Tapia y Enrique Catalán Salgado</t>
  </si>
  <si>
    <t>Departamento de Política y Cultura, Universidad Autónoma Metropolitana unidad Xochimilco</t>
  </si>
  <si>
    <t>https://academicos-inf.xoc.uam.mx/descargaProbatoriosSIA_SITPA.php?q=1_2_1_7-41101-20241211125916-7f703ebbb20bc596da20.pdf</t>
  </si>
  <si>
    <t>Geopolítica popular de la República Popular China en torno a la Iniciativa de la Franja y la Ruta, 2015-2020</t>
  </si>
  <si>
    <t>XIV Simposio Electrónico Internacional sobre la Política China</t>
  </si>
  <si>
    <t>Virtual</t>
  </si>
  <si>
    <t>Observatorio de Política China</t>
  </si>
  <si>
    <t>España</t>
  </si>
  <si>
    <t>https://academicos-inf.xoc.uam.mx/descargaProbatoriosSIA_SITPA.php?q=1_2_1_7-41101-20241211125219-ea2694d4c813bfbdc38c.pdf</t>
  </si>
  <si>
    <t>XXXVII Congreso Anual de la Asociación Mexicana de Estudios Internacionales</t>
  </si>
  <si>
    <t>Chihuahua</t>
  </si>
  <si>
    <t>https://academicos-inf.xoc.uam.mx/descargaProbatoriosSIA_SITPA.php?q=1_2_1_7-41101-20241211114031-43d6b7d1f8291e646ec5.pdf</t>
  </si>
  <si>
    <t>https://academicos-inf.xoc.uam.mx/descargaProbatoriosSIA_SITPA.php?q=1_2_1_7-41101-20241211112518-f047040b4ab464cfd11c.pdf</t>
  </si>
  <si>
    <t>Autoritarismos y Democracias en las relaciones internacionales contemporáneas</t>
  </si>
  <si>
    <t>https://academicos-inf.xoc.uam.mx/descargaProbatoriosSIA_SITPA.php?q=1_2_1_7-41101-20241211111451-e3ac325902f2b332ead1.pdf</t>
  </si>
  <si>
    <t>REVISAR PUNTAJE Y COLECTIVIDAD</t>
  </si>
  <si>
    <t>La diplomacia surcoreana en un mundo multiplex</t>
  </si>
  <si>
    <t>https://academicos-inf.xoc.uam.mx/descargaProbatoriosSIA_SITPA.php?q=1_2_1_8-45363-20241220084451-a51576978249d11add75.pdf</t>
  </si>
  <si>
    <t xml:space="preserve">LA GRAN GUERRA PATRIA DE LA UNIÓN SOVIÉTICA: HISTORIA Y ACTUALIDAD </t>
  </si>
  <si>
    <t xml:space="preserve">“El 79 aniversario de la Gran Guerra Patria 1941-1945”
</t>
  </si>
  <si>
    <t>https://academicos-inf.xoc.uam.mx/descargaProbatoriosSIA_SITPA.php?q=1_2_1_8-16287-20241213214934-442d7f3c0ddfbd533c85.pdf</t>
  </si>
  <si>
    <t>RUSIA: SITUACIIÓN ACTUAL Y PERSPECTIVAS</t>
  </si>
  <si>
    <t>PERSPECTIVAS INTERNACIONALES</t>
  </si>
  <si>
    <t>https://academicos-inf.xoc.uam.mx/descargaProbatoriosSIA_SITPA.php?q=1_2_1_8-16287-20241213214504-97890a6f89bc12c0f53a.pdf</t>
  </si>
  <si>
    <t>Implicaciones de la Iniciativa de la Franja y la Ruta para la geopolítica mundial contemporánea</t>
  </si>
  <si>
    <t>3er Congreso Latinoamericano de Estudios Chinos</t>
  </si>
  <si>
    <t>https://academicos-inf.xoc.uam.mx/descargaProbatoriosSIA_SITPA.php?q=1_2_1_8-41101-20241212134227-4582ee4cee07a4fe6f65.pdf</t>
  </si>
  <si>
    <t>China y la economía mundial contemporánea</t>
  </si>
  <si>
    <t>I Congreso de Negocios Internacionales</t>
  </si>
  <si>
    <t>https://academicos-inf.xoc.uam.mx/descargaProbatoriosSIA_SITPA.php?q=1_2_1_8-41101-20241211131116-7a936a30436db19e7c16.pdf</t>
  </si>
  <si>
    <t>China, enfoque global y la Nueva Ruta de la Seda como gran estrategia económica y política</t>
  </si>
  <si>
    <t>China en América Latina y Europa: una introducción a sus relaciones</t>
  </si>
  <si>
    <t>https://academicos-inf.xoc.uam.mx/descargaProbatoriosSIA_SITPA.php?q=1_2_1_8-41101-20241211104233-07315363abfbb18abf1c.pdf</t>
  </si>
  <si>
    <t>El futuro de Europa: entre la economía y la guerra</t>
  </si>
  <si>
    <t>Cuauhtémoc V. Pérez LLanas Teresa Pérez Rdz Milton</t>
  </si>
  <si>
    <t>978-607-28-3311-1</t>
  </si>
  <si>
    <t>27/05/2024</t>
  </si>
  <si>
    <t>https://academicos-inf.xoc.uam.mx/descargaProbatoriosSIA_SITPA.php?q=1_2_1_11-35639-20250325200921-6d4995a56a7422a06d75.pdf</t>
  </si>
  <si>
    <t>Ana Teresa Guitérrez del Cid</t>
  </si>
  <si>
    <t>266</t>
  </si>
  <si>
    <t>30/05/2024</t>
  </si>
  <si>
    <t>https://academicos-inf.xoc.uam.mx/descargaProbatoriosSIA_SITPA.php?q=1_2_1_11-35639-20250325195430-bd89c5c2f9ec1544ef50.pdf</t>
  </si>
  <si>
    <t>LA MIGRACIÓN INTERNACIONAL</t>
  </si>
  <si>
    <t>FORTINO VELA PEÓN</t>
  </si>
  <si>
    <t>UAM-X</t>
  </si>
  <si>
    <t>https://academicos-inf.xoc.uam.mx/descargaProbatoriosSIA_SITPA.php?q=1_2_2-16287-20241212124831-1c842e4bc800ffa73543.pdf</t>
  </si>
  <si>
    <t>Asesoría de proyecto de tesis de la Maestría en Relaciones Internacionales</t>
  </si>
  <si>
    <t>Regulación de usos activos como medida de combate a las operaciones con recursos de procedencia ilícita y financiamiento al terrorismo en la región Asía-Pacífico y América del Norte</t>
  </si>
  <si>
    <t>Jesús Adrián Díaz Zepeda</t>
  </si>
  <si>
    <t>Maestría</t>
  </si>
  <si>
    <t>https://academicos-inf.xoc.uam.mx/descargaProbatoriosSIA_SITPA.php?q=1_2_2-41101-20241211102908-4ccc59db8afddc2a1646.pdf</t>
  </si>
  <si>
    <t>ANA TERESA</t>
  </si>
  <si>
    <t>GUTIERREZ</t>
  </si>
  <si>
    <t>DEL CID</t>
  </si>
  <si>
    <t>LUIS MIGUEL</t>
  </si>
  <si>
    <t>VALDIVIA</t>
  </si>
  <si>
    <t xml:space="preserve">SANTA MARIA </t>
  </si>
  <si>
    <t>JOSE ARMANDO</t>
  </si>
  <si>
    <t>PINEDA</t>
  </si>
  <si>
    <t>OSNAYA</t>
  </si>
  <si>
    <t>BEATRIZ NADIA</t>
  </si>
  <si>
    <t>ENRIQUE</t>
  </si>
  <si>
    <t>CATALÁN</t>
  </si>
  <si>
    <t>SALGADO</t>
  </si>
  <si>
    <t>EDUARDO</t>
  </si>
  <si>
    <t>TZILI</t>
  </si>
  <si>
    <t>APANGO</t>
  </si>
  <si>
    <t>EDUARDO LUCIANO</t>
  </si>
  <si>
    <t>TADEO</t>
  </si>
  <si>
    <t>HERNANDEZ</t>
  </si>
  <si>
    <t>GRACIELA YOLANDA</t>
  </si>
  <si>
    <t>PEREZ GAVILAN</t>
  </si>
  <si>
    <t>ROJAS</t>
  </si>
  <si>
    <t>Política Internacional</t>
  </si>
  <si>
    <t>B</t>
  </si>
  <si>
    <t>fecha_inicio</t>
  </si>
  <si>
    <t>fecha_fin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</si>
</sst>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8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20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indexed="8"/>
      <name val="Calibri"/>
      <family val="2"/>
    </font>
    <font>
      <sz val="9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206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auto="1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14999847407452621"/>
        <bgColor auto="1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auto="1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0" fontId="6" fillId="0" borderId="0" applyNumberFormat="0" applyFill="0" applyBorder="0" applyAlignment="0" applyProtection="0"/>
    <xf numFmtId="0" fontId="2" fillId="0" borderId="0"/>
  </cellStyleXfs>
  <cellXfs count="158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6" fillId="0" borderId="0" xfId="1" applyFill="1" applyAlignment="1" applyProtection="1">
      <alignment horizontal="left"/>
    </xf>
    <xf numFmtId="9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0" fontId="4" fillId="0" borderId="0" xfId="0" applyFont="1" applyFill="1" applyProtection="1"/>
    <xf numFmtId="0" fontId="0" fillId="3" borderId="0" xfId="0" applyFill="1" applyProtection="1"/>
    <xf numFmtId="0" fontId="2" fillId="0" borderId="0" xfId="2"/>
    <xf numFmtId="0" fontId="7" fillId="6" borderId="1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5" fillId="0" borderId="0" xfId="0" applyFont="1" applyFill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0" fillId="0" borderId="0" xfId="0" applyFill="1" applyBorder="1" applyProtection="1"/>
    <xf numFmtId="0" fontId="0" fillId="0" borderId="4" xfId="0" applyFill="1" applyBorder="1" applyProtection="1"/>
    <xf numFmtId="0" fontId="6" fillId="0" borderId="4" xfId="1" applyFill="1" applyBorder="1" applyProtection="1"/>
    <xf numFmtId="0" fontId="4" fillId="0" borderId="4" xfId="0" applyFont="1" applyFill="1" applyBorder="1" applyProtection="1"/>
    <xf numFmtId="0" fontId="6" fillId="0" borderId="4" xfId="1" applyFill="1" applyBorder="1" applyAlignment="1" applyProtection="1">
      <alignment vertical="center"/>
    </xf>
    <xf numFmtId="0" fontId="7" fillId="8" borderId="5" xfId="0" applyFont="1" applyFill="1" applyBorder="1" applyAlignment="1" applyProtection="1">
      <alignment horizontal="center" vertical="center"/>
    </xf>
    <xf numFmtId="0" fontId="4" fillId="9" borderId="4" xfId="0" applyFont="1" applyFill="1" applyBorder="1" applyProtection="1"/>
    <xf numFmtId="0" fontId="7" fillId="10" borderId="5" xfId="0" applyFont="1" applyFill="1" applyBorder="1" applyAlignment="1" applyProtection="1">
      <alignment horizontal="center" vertical="center"/>
    </xf>
    <xf numFmtId="0" fontId="0" fillId="9" borderId="4" xfId="0" applyFill="1" applyBorder="1" applyProtection="1"/>
    <xf numFmtId="0" fontId="0" fillId="0" borderId="0" xfId="0" applyNumberForma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8" fillId="12" borderId="0" xfId="0" applyFont="1" applyFill="1" applyProtection="1"/>
    <xf numFmtId="0" fontId="11" fillId="0" borderId="0" xfId="0" applyFont="1" applyFill="1" applyProtection="1"/>
    <xf numFmtId="0" fontId="10" fillId="11" borderId="7" xfId="0" applyFont="1" applyFill="1" applyBorder="1" applyAlignment="1">
      <alignment horizontal="left"/>
    </xf>
    <xf numFmtId="0" fontId="4" fillId="0" borderId="4" xfId="0" applyFont="1" applyFill="1" applyBorder="1" applyAlignment="1" applyProtection="1"/>
    <xf numFmtId="0" fontId="4" fillId="0" borderId="0" xfId="0" applyFont="1" applyFill="1" applyAlignment="1" applyProtection="1">
      <alignment wrapText="1"/>
    </xf>
    <xf numFmtId="0" fontId="4" fillId="13" borderId="4" xfId="0" applyFont="1" applyFill="1" applyBorder="1" applyProtection="1"/>
    <xf numFmtId="0" fontId="0" fillId="13" borderId="4" xfId="0" applyFill="1" applyBorder="1" applyProtection="1"/>
    <xf numFmtId="0" fontId="4" fillId="0" borderId="0" xfId="0" applyNumberFormat="1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4" fillId="0" borderId="4" xfId="0" applyFont="1" applyFill="1" applyBorder="1" applyAlignment="1" applyProtection="1">
      <alignment vertical="center"/>
    </xf>
    <xf numFmtId="0" fontId="4" fillId="15" borderId="0" xfId="0" applyFont="1" applyFill="1" applyAlignment="1" applyProtection="1">
      <alignment horizontal="center"/>
    </xf>
    <xf numFmtId="0" fontId="8" fillId="16" borderId="0" xfId="0" applyFont="1" applyFill="1" applyAlignment="1" applyProtection="1">
      <alignment horizontal="center"/>
    </xf>
    <xf numFmtId="0" fontId="8" fillId="18" borderId="0" xfId="0" applyFont="1" applyFill="1" applyAlignment="1" applyProtection="1">
      <alignment horizontal="center"/>
    </xf>
    <xf numFmtId="0" fontId="8" fillId="20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horizontal="center"/>
    </xf>
    <xf numFmtId="0" fontId="8" fillId="23" borderId="0" xfId="0" applyFont="1" applyFill="1" applyAlignment="1" applyProtection="1">
      <alignment horizontal="center"/>
    </xf>
    <xf numFmtId="0" fontId="8" fillId="25" borderId="0" xfId="0" applyFont="1" applyFill="1" applyAlignment="1" applyProtection="1">
      <alignment horizontal="center"/>
    </xf>
    <xf numFmtId="0" fontId="8" fillId="27" borderId="0" xfId="0" applyFont="1" applyFill="1" applyAlignment="1" applyProtection="1">
      <alignment horizontal="center"/>
    </xf>
    <xf numFmtId="0" fontId="8" fillId="29" borderId="0" xfId="0" applyFont="1" applyFill="1" applyAlignment="1" applyProtection="1">
      <alignment horizontal="center"/>
    </xf>
    <xf numFmtId="0" fontId="8" fillId="31" borderId="0" xfId="0" applyFont="1" applyFill="1" applyAlignment="1" applyProtection="1">
      <alignment horizontal="center"/>
    </xf>
    <xf numFmtId="0" fontId="4" fillId="13" borderId="4" xfId="0" applyFont="1" applyFill="1" applyBorder="1" applyAlignment="1" applyProtection="1"/>
    <xf numFmtId="0" fontId="4" fillId="32" borderId="4" xfId="0" applyFont="1" applyFill="1" applyBorder="1" applyProtection="1"/>
    <xf numFmtId="0" fontId="0" fillId="32" borderId="4" xfId="0" applyFill="1" applyBorder="1" applyProtection="1"/>
    <xf numFmtId="0" fontId="7" fillId="10" borderId="11" xfId="0" applyFont="1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0" fillId="32" borderId="12" xfId="0" applyFill="1" applyBorder="1" applyProtection="1"/>
    <xf numFmtId="0" fontId="3" fillId="33" borderId="0" xfId="0" applyFont="1" applyFill="1" applyAlignment="1" applyProtection="1">
      <alignment horizontal="center" wrapText="1"/>
    </xf>
    <xf numFmtId="0" fontId="3" fillId="34" borderId="0" xfId="0" applyFont="1" applyFill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15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left"/>
    </xf>
    <xf numFmtId="0" fontId="7" fillId="5" borderId="7" xfId="0" applyFont="1" applyFill="1" applyBorder="1" applyAlignment="1">
      <alignment horizontal="center" wrapText="1"/>
    </xf>
    <xf numFmtId="0" fontId="7" fillId="34" borderId="7" xfId="0" applyFont="1" applyFill="1" applyBorder="1" applyAlignment="1">
      <alignment horizontal="center" wrapText="1"/>
    </xf>
    <xf numFmtId="0" fontId="7" fillId="33" borderId="7" xfId="0" applyFont="1" applyFill="1" applyBorder="1" applyAlignment="1">
      <alignment horizontal="center" wrapText="1"/>
    </xf>
    <xf numFmtId="0" fontId="14" fillId="11" borderId="7" xfId="0" applyNumberFormat="1" applyFont="1" applyFill="1" applyBorder="1" applyAlignment="1">
      <alignment horizontal="center" wrapText="1"/>
    </xf>
    <xf numFmtId="0" fontId="13" fillId="11" borderId="7" xfId="0" applyNumberFormat="1" applyFont="1" applyFill="1" applyBorder="1" applyAlignment="1">
      <alignment horizontal="center" wrapText="1"/>
    </xf>
    <xf numFmtId="0" fontId="10" fillId="11" borderId="7" xfId="0" applyNumberFormat="1" applyFont="1" applyFill="1" applyBorder="1" applyAlignment="1">
      <alignment horizontal="center" wrapText="1"/>
    </xf>
    <xf numFmtId="0" fontId="13" fillId="0" borderId="7" xfId="0" applyNumberFormat="1" applyFont="1" applyBorder="1" applyAlignment="1">
      <alignment horizontal="center" wrapText="1"/>
    </xf>
    <xf numFmtId="0" fontId="6" fillId="0" borderId="0" xfId="1"/>
    <xf numFmtId="0" fontId="4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right"/>
    </xf>
    <xf numFmtId="0" fontId="1" fillId="0" borderId="0" xfId="2" applyFont="1"/>
    <xf numFmtId="0" fontId="0" fillId="0" borderId="0" xfId="0" applyNumberFormat="1" applyFill="1" applyProtection="1"/>
    <xf numFmtId="0" fontId="0" fillId="35" borderId="4" xfId="0" applyFill="1" applyBorder="1" applyProtection="1"/>
    <xf numFmtId="0" fontId="8" fillId="5" borderId="0" xfId="0" applyFont="1" applyFill="1" applyAlignment="1" applyProtection="1">
      <alignment horizontal="center"/>
    </xf>
    <xf numFmtId="0" fontId="0" fillId="34" borderId="0" xfId="0" applyFill="1" applyProtection="1"/>
    <xf numFmtId="0" fontId="4" fillId="36" borderId="4" xfId="0" applyFont="1" applyFill="1" applyBorder="1" applyProtection="1"/>
    <xf numFmtId="0" fontId="7" fillId="6" borderId="2" xfId="0" applyFont="1" applyFill="1" applyBorder="1" applyProtection="1"/>
    <xf numFmtId="14" fontId="16" fillId="0" borderId="0" xfId="0" applyNumberFormat="1" applyFont="1" applyFill="1" applyProtection="1"/>
    <xf numFmtId="0" fontId="0" fillId="37" borderId="0" xfId="0" applyFill="1" applyProtection="1"/>
    <xf numFmtId="0" fontId="0" fillId="0" borderId="0" xfId="0"/>
    <xf numFmtId="14" fontId="0" fillId="0" borderId="0" xfId="0" applyNumberFormat="1" applyBorder="1"/>
    <xf numFmtId="0" fontId="3" fillId="0" borderId="0" xfId="0" applyFont="1" applyFill="1" applyAlignment="1" applyProtection="1">
      <alignment horizontal="center" wrapText="1"/>
    </xf>
    <xf numFmtId="0" fontId="15" fillId="0" borderId="0" xfId="0" applyFont="1" applyFill="1" applyAlignment="1" applyProtection="1">
      <alignment horizontal="center" wrapText="1"/>
    </xf>
    <xf numFmtId="0" fontId="15" fillId="0" borderId="0" xfId="0" applyFont="1" applyFill="1" applyAlignment="1" applyProtection="1">
      <alignment horizontal="left" wrapText="1"/>
    </xf>
    <xf numFmtId="0" fontId="2" fillId="0" borderId="0" xfId="2" applyAlignment="1">
      <alignment wrapText="1"/>
    </xf>
    <xf numFmtId="0" fontId="3" fillId="0" borderId="0" xfId="0" applyFont="1" applyFill="1" applyAlignment="1" applyProtection="1">
      <alignment horizontal="left" wrapText="1"/>
    </xf>
    <xf numFmtId="0" fontId="10" fillId="39" borderId="7" xfId="0" applyNumberFormat="1" applyFont="1" applyFill="1" applyBorder="1" applyAlignment="1">
      <alignment horizontal="center" wrapText="1"/>
    </xf>
    <xf numFmtId="0" fontId="10" fillId="11" borderId="7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center"/>
    </xf>
    <xf numFmtId="0" fontId="4" fillId="33" borderId="0" xfId="0" applyNumberFormat="1" applyFont="1" applyFill="1" applyAlignment="1" applyProtection="1">
      <alignment horizontal="center" wrapText="1"/>
    </xf>
    <xf numFmtId="0" fontId="0" fillId="7" borderId="0" xfId="0" applyFill="1" applyBorder="1" applyProtection="1"/>
    <xf numFmtId="0" fontId="2" fillId="13" borderId="0" xfId="2" applyFill="1"/>
    <xf numFmtId="0" fontId="0" fillId="0" borderId="0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11" fillId="7" borderId="0" xfId="0" applyFont="1" applyFill="1" applyProtection="1"/>
    <xf numFmtId="0" fontId="0" fillId="15" borderId="0" xfId="0" applyFill="1" applyAlignment="1" applyProtection="1">
      <alignment horizontal="left"/>
    </xf>
    <xf numFmtId="0" fontId="0" fillId="40" borderId="0" xfId="0" applyFill="1" applyBorder="1" applyAlignment="1" applyProtection="1">
      <alignment horizontal="center" vertical="center"/>
    </xf>
    <xf numFmtId="0" fontId="0" fillId="40" borderId="4" xfId="0" applyFill="1" applyBorder="1" applyAlignment="1" applyProtection="1">
      <alignment horizontal="center" vertical="center"/>
    </xf>
    <xf numFmtId="0" fontId="0" fillId="40" borderId="0" xfId="0" applyNumberFormat="1" applyFill="1" applyAlignment="1" applyProtection="1">
      <alignment horizontal="center"/>
    </xf>
    <xf numFmtId="0" fontId="6" fillId="0" borderId="0" xfId="1" applyFill="1" applyProtection="1"/>
    <xf numFmtId="0" fontId="0" fillId="40" borderId="4" xfId="0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7" fillId="8" borderId="8" xfId="0" applyFont="1" applyFill="1" applyBorder="1" applyAlignment="1" applyProtection="1">
      <alignment horizontal="center" vertical="center"/>
    </xf>
    <xf numFmtId="0" fontId="7" fillId="8" borderId="9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7" fillId="38" borderId="8" xfId="0" applyFont="1" applyFill="1" applyBorder="1" applyAlignment="1" applyProtection="1">
      <alignment horizontal="center" vertical="center"/>
    </xf>
    <xf numFmtId="0" fontId="7" fillId="38" borderId="9" xfId="0" applyFont="1" applyFill="1" applyBorder="1" applyAlignment="1" applyProtection="1">
      <alignment horizontal="center" vertical="center"/>
    </xf>
    <xf numFmtId="0" fontId="7" fillId="19" borderId="8" xfId="0" applyFont="1" applyFill="1" applyBorder="1" applyAlignment="1" applyProtection="1">
      <alignment horizontal="center" vertical="center"/>
    </xf>
    <xf numFmtId="0" fontId="7" fillId="19" borderId="10" xfId="0" applyFont="1" applyFill="1" applyBorder="1" applyAlignment="1" applyProtection="1">
      <alignment horizontal="center" vertical="center"/>
    </xf>
    <xf numFmtId="0" fontId="7" fillId="19" borderId="9" xfId="0" applyFont="1" applyFill="1" applyBorder="1" applyAlignment="1" applyProtection="1">
      <alignment horizontal="center" vertical="center"/>
    </xf>
    <xf numFmtId="0" fontId="7" fillId="30" borderId="8" xfId="0" applyFont="1" applyFill="1" applyBorder="1" applyAlignment="1" applyProtection="1">
      <alignment horizontal="center" vertical="center"/>
    </xf>
    <xf numFmtId="0" fontId="7" fillId="30" borderId="10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24" borderId="8" xfId="0" applyFont="1" applyFill="1" applyBorder="1" applyAlignment="1" applyProtection="1">
      <alignment horizontal="center" vertical="center"/>
    </xf>
    <xf numFmtId="0" fontId="7" fillId="24" borderId="10" xfId="0" applyFont="1" applyFill="1" applyBorder="1" applyAlignment="1" applyProtection="1">
      <alignment horizontal="center" vertical="center"/>
    </xf>
    <xf numFmtId="0" fontId="7" fillId="24" borderId="9" xfId="0" applyFont="1" applyFill="1" applyBorder="1" applyAlignment="1" applyProtection="1">
      <alignment horizontal="center" vertical="center"/>
    </xf>
    <xf numFmtId="0" fontId="7" fillId="14" borderId="8" xfId="0" applyFont="1" applyFill="1" applyBorder="1" applyAlignment="1" applyProtection="1">
      <alignment horizontal="center" vertical="center"/>
    </xf>
    <xf numFmtId="0" fontId="7" fillId="14" borderId="10" xfId="0" applyFont="1" applyFill="1" applyBorder="1" applyAlignment="1" applyProtection="1">
      <alignment horizontal="center" vertical="center"/>
    </xf>
    <xf numFmtId="0" fontId="7" fillId="14" borderId="9" xfId="0" applyFont="1" applyFill="1" applyBorder="1" applyAlignment="1" applyProtection="1">
      <alignment horizontal="center" vertical="center"/>
    </xf>
    <xf numFmtId="0" fontId="7" fillId="17" borderId="8" xfId="0" applyFont="1" applyFill="1" applyBorder="1" applyAlignment="1" applyProtection="1">
      <alignment horizontal="center" vertical="center"/>
    </xf>
    <xf numFmtId="0" fontId="7" fillId="17" borderId="10" xfId="0" applyFont="1" applyFill="1" applyBorder="1" applyAlignment="1" applyProtection="1">
      <alignment horizontal="center" vertical="center"/>
    </xf>
    <xf numFmtId="0" fontId="7" fillId="17" borderId="9" xfId="0" applyFont="1" applyFill="1" applyBorder="1" applyAlignment="1" applyProtection="1">
      <alignment horizontal="center" vertical="center"/>
    </xf>
    <xf numFmtId="0" fontId="7" fillId="28" borderId="8" xfId="0" applyFont="1" applyFill="1" applyBorder="1" applyAlignment="1" applyProtection="1">
      <alignment horizontal="center" vertical="center"/>
    </xf>
    <xf numFmtId="0" fontId="7" fillId="28" borderId="10" xfId="0" applyFont="1" applyFill="1" applyBorder="1" applyAlignment="1" applyProtection="1">
      <alignment horizontal="center" vertical="center"/>
    </xf>
    <xf numFmtId="0" fontId="7" fillId="28" borderId="9" xfId="0" applyFont="1" applyFill="1" applyBorder="1" applyAlignment="1" applyProtection="1">
      <alignment horizontal="center" vertical="center"/>
    </xf>
    <xf numFmtId="0" fontId="7" fillId="26" borderId="8" xfId="0" applyFont="1" applyFill="1" applyBorder="1" applyAlignment="1" applyProtection="1">
      <alignment horizontal="center" vertical="center"/>
    </xf>
    <xf numFmtId="0" fontId="7" fillId="26" borderId="10" xfId="0" applyFont="1" applyFill="1" applyBorder="1" applyAlignment="1" applyProtection="1">
      <alignment horizontal="center" vertical="center"/>
    </xf>
    <xf numFmtId="0" fontId="7" fillId="26" borderId="9" xfId="0" applyFont="1" applyFill="1" applyBorder="1" applyAlignment="1" applyProtection="1">
      <alignment horizontal="center" vertical="center"/>
    </xf>
    <xf numFmtId="0" fontId="7" fillId="22" borderId="8" xfId="0" applyFont="1" applyFill="1" applyBorder="1" applyAlignment="1" applyProtection="1">
      <alignment horizontal="center" vertical="center"/>
    </xf>
    <xf numFmtId="0" fontId="7" fillId="22" borderId="10" xfId="0" applyFont="1" applyFill="1" applyBorder="1" applyAlignment="1" applyProtection="1">
      <alignment horizontal="center" vertical="center"/>
    </xf>
    <xf numFmtId="0" fontId="7" fillId="22" borderId="9" xfId="0" applyFont="1" applyFill="1" applyBorder="1" applyAlignment="1" applyProtection="1">
      <alignment horizontal="center" vertical="center"/>
    </xf>
    <xf numFmtId="0" fontId="7" fillId="21" borderId="8" xfId="0" applyFont="1" applyFill="1" applyBorder="1" applyAlignment="1" applyProtection="1">
      <alignment horizontal="center" vertical="center"/>
    </xf>
    <xf numFmtId="0" fontId="7" fillId="21" borderId="10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7" fillId="20" borderId="8" xfId="0" applyFont="1" applyFill="1" applyBorder="1" applyAlignment="1" applyProtection="1">
      <alignment horizontal="center" vertical="center"/>
    </xf>
    <xf numFmtId="0" fontId="7" fillId="20" borderId="10" xfId="0" applyFont="1" applyFill="1" applyBorder="1" applyAlignment="1" applyProtection="1">
      <alignment horizontal="center" vertical="center"/>
    </xf>
    <xf numFmtId="0" fontId="7" fillId="20" borderId="9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wrapText="1"/>
    </xf>
    <xf numFmtId="0" fontId="8" fillId="2" borderId="0" xfId="0" applyFont="1" applyFill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 xr:uid="{7DE8793D-96C5-41D4-8964-1254BE49F7B9}"/>
  </cellStyles>
  <dxfs count="232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font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font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3" formatCode="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color theme="1"/>
        <family val="2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theme="7" tint="0.39997558519241921"/>
        </top>
      </border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7"/>
          <bgColor theme="7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Producción Académica del Área:Desigualdad y transformación social</a:t>
            </a:r>
          </a:p>
        </c:rich>
      </c:tx>
      <c:layout>
        <c:manualLayout>
          <c:xMode val="edge"/>
          <c:yMode val="edge"/>
          <c:x val="0.12240964827286722"/>
          <c:y val="3.4144254906489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Total_productos!$L$7</c:f>
              <c:strCache>
                <c:ptCount val="1"/>
                <c:pt idx="0">
                  <c:v>Docencia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Total_productos!$M$6:$O$6</c:f>
              <c:strCache>
                <c:ptCount val="3"/>
                <c:pt idx="0">
                  <c:v>Individuales</c:v>
                </c:pt>
                <c:pt idx="1">
                  <c:v>Colectivos</c:v>
                </c:pt>
                <c:pt idx="2">
                  <c:v>Total de productos presentados</c:v>
                </c:pt>
              </c:strCache>
            </c:strRef>
          </c:cat>
          <c:val>
            <c:numRef>
              <c:f>Total_productos!$M$7:$O$7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1-4D3F-8AEE-98129AEC68B3}"/>
            </c:ext>
          </c:extLst>
        </c:ser>
        <c:ser>
          <c:idx val="1"/>
          <c:order val="1"/>
          <c:tx>
            <c:strRef>
              <c:f>Total_productos!$L$8</c:f>
              <c:strCache>
                <c:ptCount val="1"/>
                <c:pt idx="0">
                  <c:v>Investigación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Total_productos!$M$6:$O$6</c:f>
              <c:strCache>
                <c:ptCount val="3"/>
                <c:pt idx="0">
                  <c:v>Individuales</c:v>
                </c:pt>
                <c:pt idx="1">
                  <c:v>Colectivos</c:v>
                </c:pt>
                <c:pt idx="2">
                  <c:v>Total de productos presentados</c:v>
                </c:pt>
              </c:strCache>
            </c:strRef>
          </c:cat>
          <c:val>
            <c:numRef>
              <c:f>Total_productos!$M$8:$O$8</c:f>
              <c:numCache>
                <c:formatCode>General</c:formatCode>
                <c:ptCount val="3"/>
                <c:pt idx="0">
                  <c:v>81</c:v>
                </c:pt>
                <c:pt idx="1">
                  <c:v>10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1-4D3F-8AEE-98129AEC68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box"/>
        <c:axId val="1875029935"/>
        <c:axId val="1707089567"/>
        <c:axId val="1863099919"/>
      </c:bar3DChart>
      <c:catAx>
        <c:axId val="187502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7089567"/>
        <c:crosses val="autoZero"/>
        <c:auto val="1"/>
        <c:lblAlgn val="ctr"/>
        <c:lblOffset val="100"/>
        <c:noMultiLvlLbl val="0"/>
      </c:catAx>
      <c:valAx>
        <c:axId val="170708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5029935"/>
        <c:crosses val="autoZero"/>
        <c:crossBetween val="between"/>
      </c:valAx>
      <c:serAx>
        <c:axId val="18630999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7089567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Producción total por Integrante de Área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Total_por_integrante!$D$37</c:f>
              <c:strCache>
                <c:ptCount val="1"/>
                <c:pt idx="0">
                  <c:v>Docencia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Total_por_integrante!$C$38:$C$61</c:f>
              <c:strCache>
                <c:ptCount val="12"/>
                <c:pt idx="0">
                  <c:v>Academico 1</c:v>
                </c:pt>
                <c:pt idx="1">
                  <c:v>Academico 2</c:v>
                </c:pt>
                <c:pt idx="2">
                  <c:v>Academico 3</c:v>
                </c:pt>
                <c:pt idx="3">
                  <c:v>Academico 4</c:v>
                </c:pt>
                <c:pt idx="4">
                  <c:v>Academico 5</c:v>
                </c:pt>
                <c:pt idx="5">
                  <c:v>Academico 6</c:v>
                </c:pt>
                <c:pt idx="6">
                  <c:v>Academico 7</c:v>
                </c:pt>
                <c:pt idx="7">
                  <c:v>Academico 8</c:v>
                </c:pt>
                <c:pt idx="8">
                  <c:v>Academico 9</c:v>
                </c:pt>
                <c:pt idx="9">
                  <c:v>Academico 10</c:v>
                </c:pt>
                <c:pt idx="10">
                  <c:v>Academico 11</c:v>
                </c:pt>
                <c:pt idx="11">
                  <c:v>Academico 12</c:v>
                </c:pt>
              </c:strCache>
            </c:strRef>
          </c:cat>
          <c:val>
            <c:numRef>
              <c:f>Total_por_integrante!$D$38:$D$61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F-4AE1-B561-5557F293A352}"/>
            </c:ext>
          </c:extLst>
        </c:ser>
        <c:ser>
          <c:idx val="1"/>
          <c:order val="1"/>
          <c:tx>
            <c:strRef>
              <c:f>Total_por_integrante!$E$37</c:f>
              <c:strCache>
                <c:ptCount val="1"/>
                <c:pt idx="0">
                  <c:v>Investigación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Total_por_integrante!$C$38:$C$61</c:f>
              <c:strCache>
                <c:ptCount val="12"/>
                <c:pt idx="0">
                  <c:v>Academico 1</c:v>
                </c:pt>
                <c:pt idx="1">
                  <c:v>Academico 2</c:v>
                </c:pt>
                <c:pt idx="2">
                  <c:v>Academico 3</c:v>
                </c:pt>
                <c:pt idx="3">
                  <c:v>Academico 4</c:v>
                </c:pt>
                <c:pt idx="4">
                  <c:v>Academico 5</c:v>
                </c:pt>
                <c:pt idx="5">
                  <c:v>Academico 6</c:v>
                </c:pt>
                <c:pt idx="6">
                  <c:v>Academico 7</c:v>
                </c:pt>
                <c:pt idx="7">
                  <c:v>Academico 8</c:v>
                </c:pt>
                <c:pt idx="8">
                  <c:v>Academico 9</c:v>
                </c:pt>
                <c:pt idx="9">
                  <c:v>Academico 10</c:v>
                </c:pt>
                <c:pt idx="10">
                  <c:v>Academico 11</c:v>
                </c:pt>
                <c:pt idx="11">
                  <c:v>Academico 12</c:v>
                </c:pt>
              </c:strCache>
            </c:strRef>
          </c:cat>
          <c:val>
            <c:numRef>
              <c:f>Total_por_integrante!$E$38:$E$61</c:f>
              <c:numCache>
                <c:formatCode>General</c:formatCode>
                <c:ptCount val="2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11</c:v>
                </c:pt>
                <c:pt idx="5">
                  <c:v>21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F-4AE1-B561-5557F293A352}"/>
            </c:ext>
          </c:extLst>
        </c:ser>
        <c:ser>
          <c:idx val="2"/>
          <c:order val="2"/>
          <c:tx>
            <c:strRef>
              <c:f>Total_por_integrante!$F$37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Total_por_integrante!$C$38:$C$61</c:f>
              <c:strCache>
                <c:ptCount val="12"/>
                <c:pt idx="0">
                  <c:v>Academico 1</c:v>
                </c:pt>
                <c:pt idx="1">
                  <c:v>Academico 2</c:v>
                </c:pt>
                <c:pt idx="2">
                  <c:v>Academico 3</c:v>
                </c:pt>
                <c:pt idx="3">
                  <c:v>Academico 4</c:v>
                </c:pt>
                <c:pt idx="4">
                  <c:v>Academico 5</c:v>
                </c:pt>
                <c:pt idx="5">
                  <c:v>Academico 6</c:v>
                </c:pt>
                <c:pt idx="6">
                  <c:v>Academico 7</c:v>
                </c:pt>
                <c:pt idx="7">
                  <c:v>Academico 8</c:v>
                </c:pt>
                <c:pt idx="8">
                  <c:v>Academico 9</c:v>
                </c:pt>
                <c:pt idx="9">
                  <c:v>Academico 10</c:v>
                </c:pt>
                <c:pt idx="10">
                  <c:v>Academico 11</c:v>
                </c:pt>
                <c:pt idx="11">
                  <c:v>Academico 12</c:v>
                </c:pt>
              </c:strCache>
            </c:strRef>
          </c:cat>
          <c:val>
            <c:numRef>
              <c:f>Total_por_integrante!$F$38:$F$61</c:f>
              <c:numCache>
                <c:formatCode>General</c:formatCode>
                <c:ptCount val="2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11</c:v>
                </c:pt>
                <c:pt idx="5">
                  <c:v>21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F-4AE1-B561-5557F293A3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23938976"/>
        <c:axId val="1519994304"/>
      </c:barChart>
      <c:catAx>
        <c:axId val="15239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994304"/>
        <c:crosses val="autoZero"/>
        <c:auto val="1"/>
        <c:lblAlgn val="ctr"/>
        <c:lblOffset val="100"/>
        <c:noMultiLvlLbl val="0"/>
      </c:catAx>
      <c:valAx>
        <c:axId val="15199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23938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 w="28575"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32514</xdr:rowOff>
    </xdr:from>
    <xdr:to>
      <xdr:col>2</xdr:col>
      <xdr:colOff>588169</xdr:colOff>
      <xdr:row>3</xdr:row>
      <xdr:rowOff>56386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0722CB-B371-4C64-9CF0-A966D9613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32514"/>
          <a:ext cx="1638300" cy="5953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E6FBF0-B2A1-451A-AC46-552CAABF70D9}"/>
            </a:ext>
          </a:extLst>
        </xdr:cNvPr>
        <xdr:cNvSpPr/>
      </xdr:nvSpPr>
      <xdr:spPr>
        <a:xfrm>
          <a:off x="66675" y="36861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C1F990-00DD-4949-B3DC-CB2F12BD444C}"/>
            </a:ext>
          </a:extLst>
        </xdr:cNvPr>
        <xdr:cNvSpPr/>
      </xdr:nvSpPr>
      <xdr:spPr>
        <a:xfrm>
          <a:off x="57150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618E4-A19C-4DAC-AF86-7C97FCDF4E38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CCDAA-F6D5-4CA0-8868-34FB024B9F50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13FE3-BFA9-4770-A646-F221B397E633}"/>
            </a:ext>
          </a:extLst>
        </xdr:cNvPr>
        <xdr:cNvSpPr/>
      </xdr:nvSpPr>
      <xdr:spPr>
        <a:xfrm>
          <a:off x="76200" y="36480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1F6FB-6A4B-4B31-A5A4-6D0C6F96CA4F}"/>
            </a:ext>
          </a:extLst>
        </xdr:cNvPr>
        <xdr:cNvSpPr/>
      </xdr:nvSpPr>
      <xdr:spPr>
        <a:xfrm>
          <a:off x="66675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939D81-47A3-4DA6-B0E4-9F0888D0FF7B}"/>
            </a:ext>
          </a:extLst>
        </xdr:cNvPr>
        <xdr:cNvSpPr/>
      </xdr:nvSpPr>
      <xdr:spPr>
        <a:xfrm>
          <a:off x="57150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783F2-1CF6-43C7-92AC-5C7187F350E8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08AD55-BDB2-4635-A7C1-E792889A033C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1AA9F4-0825-4225-A931-10E63D359B5C}"/>
            </a:ext>
          </a:extLst>
        </xdr:cNvPr>
        <xdr:cNvSpPr/>
      </xdr:nvSpPr>
      <xdr:spPr>
        <a:xfrm>
          <a:off x="66675" y="365760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F2ADE-9FC2-4251-A292-3DA700404B9A}"/>
            </a:ext>
          </a:extLst>
        </xdr:cNvPr>
        <xdr:cNvSpPr/>
      </xdr:nvSpPr>
      <xdr:spPr>
        <a:xfrm>
          <a:off x="7620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2E4D6-9627-40AB-A6C0-273C7DEBC066}"/>
            </a:ext>
          </a:extLst>
        </xdr:cNvPr>
        <xdr:cNvSpPr/>
      </xdr:nvSpPr>
      <xdr:spPr>
        <a:xfrm>
          <a:off x="66675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88988F-B217-4554-B006-E996A3C18129}"/>
            </a:ext>
          </a:extLst>
        </xdr:cNvPr>
        <xdr:cNvSpPr/>
      </xdr:nvSpPr>
      <xdr:spPr>
        <a:xfrm>
          <a:off x="57150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CE506-25C8-4168-A4FD-350E91617E84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AEA5C-7C4B-40C0-B559-BFD1AECDF646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5D4A6-5BDD-44E4-889B-E877A000322C}"/>
            </a:ext>
          </a:extLst>
        </xdr:cNvPr>
        <xdr:cNvSpPr/>
      </xdr:nvSpPr>
      <xdr:spPr>
        <a:xfrm>
          <a:off x="57150" y="366712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FD499D-3641-4A66-A8A9-FE4955E5605E}"/>
            </a:ext>
          </a:extLst>
        </xdr:cNvPr>
        <xdr:cNvSpPr/>
      </xdr:nvSpPr>
      <xdr:spPr>
        <a:xfrm>
          <a:off x="66675" y="352044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EE5137-D62A-4E49-BE68-FBCCE1DC32F4}"/>
            </a:ext>
          </a:extLst>
        </xdr:cNvPr>
        <xdr:cNvSpPr/>
      </xdr:nvSpPr>
      <xdr:spPr>
        <a:xfrm>
          <a:off x="76200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E9896E-BFBC-4A1D-B830-EC2B85A4B0A0}"/>
            </a:ext>
          </a:extLst>
        </xdr:cNvPr>
        <xdr:cNvSpPr/>
      </xdr:nvSpPr>
      <xdr:spPr>
        <a:xfrm>
          <a:off x="66675" y="354901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149B0E-BFDB-4860-BBBE-98FB66CE8644}"/>
            </a:ext>
          </a:extLst>
        </xdr:cNvPr>
        <xdr:cNvSpPr/>
      </xdr:nvSpPr>
      <xdr:spPr>
        <a:xfrm>
          <a:off x="57150" y="354901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32A99B-5958-4BC6-8BDF-18B69A357AE8}"/>
            </a:ext>
          </a:extLst>
        </xdr:cNvPr>
        <xdr:cNvSpPr/>
      </xdr:nvSpPr>
      <xdr:spPr>
        <a:xfrm>
          <a:off x="0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A40C2-FA8C-4C49-9A85-29238B9D5253}"/>
            </a:ext>
          </a:extLst>
        </xdr:cNvPr>
        <xdr:cNvSpPr/>
      </xdr:nvSpPr>
      <xdr:spPr>
        <a:xfrm>
          <a:off x="28575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3F8ED-B22B-49DD-9F0D-B283D20D600E}"/>
            </a:ext>
          </a:extLst>
        </xdr:cNvPr>
        <xdr:cNvSpPr/>
      </xdr:nvSpPr>
      <xdr:spPr>
        <a:xfrm>
          <a:off x="66675" y="36861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F7228D-1642-47E9-8C0F-04D1212FD054}"/>
            </a:ext>
          </a:extLst>
        </xdr:cNvPr>
        <xdr:cNvSpPr/>
      </xdr:nvSpPr>
      <xdr:spPr>
        <a:xfrm>
          <a:off x="57150" y="352234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3F3EA-44AD-43DD-B1C2-8F30D98AEA4C}"/>
            </a:ext>
          </a:extLst>
        </xdr:cNvPr>
        <xdr:cNvSpPr/>
      </xdr:nvSpPr>
      <xdr:spPr>
        <a:xfrm>
          <a:off x="66675" y="351282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E6BBE0-ECB0-4ED4-80A4-B54BF8B93073}"/>
            </a:ext>
          </a:extLst>
        </xdr:cNvPr>
        <xdr:cNvSpPr/>
      </xdr:nvSpPr>
      <xdr:spPr>
        <a:xfrm>
          <a:off x="7620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21B9C8-3403-4AF6-94D1-EC211AAB0780}"/>
            </a:ext>
          </a:extLst>
        </xdr:cNvPr>
        <xdr:cNvSpPr/>
      </xdr:nvSpPr>
      <xdr:spPr>
        <a:xfrm>
          <a:off x="66675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98522-DD30-4E01-9BF6-8AAD82A11A3A}"/>
            </a:ext>
          </a:extLst>
        </xdr:cNvPr>
        <xdr:cNvSpPr/>
      </xdr:nvSpPr>
      <xdr:spPr>
        <a:xfrm>
          <a:off x="57150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032F7B-C6EB-4CDF-81A5-8874CDE56937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9" name="Rectángulo: esquinas redondeada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249434-9E19-43CD-AC38-AF64E567C22B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95250</xdr:rowOff>
    </xdr:from>
    <xdr:to>
      <xdr:col>1</xdr:col>
      <xdr:colOff>676275</xdr:colOff>
      <xdr:row>22</xdr:row>
      <xdr:rowOff>38100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4BEEAD-3665-4B00-AB8D-D81D11F97162}"/>
            </a:ext>
          </a:extLst>
        </xdr:cNvPr>
        <xdr:cNvSpPr/>
      </xdr:nvSpPr>
      <xdr:spPr>
        <a:xfrm>
          <a:off x="66675" y="371475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4D7EE3-C74F-41B1-B5FA-4F24D9845B85}"/>
            </a:ext>
          </a:extLst>
        </xdr:cNvPr>
        <xdr:cNvSpPr/>
      </xdr:nvSpPr>
      <xdr:spPr>
        <a:xfrm>
          <a:off x="66675" y="354330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76789-0238-42C2-A13E-8EA5308B6F52}"/>
            </a:ext>
          </a:extLst>
        </xdr:cNvPr>
        <xdr:cNvSpPr/>
      </xdr:nvSpPr>
      <xdr:spPr>
        <a:xfrm>
          <a:off x="57150" y="355282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524963-656C-4DAB-A78B-EA91E2B2E5E6}"/>
            </a:ext>
          </a:extLst>
        </xdr:cNvPr>
        <xdr:cNvSpPr/>
      </xdr:nvSpPr>
      <xdr:spPr>
        <a:xfrm>
          <a:off x="66675" y="354330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1CBE42-5868-47DE-BDDF-3D409A7A892B}"/>
            </a:ext>
          </a:extLst>
        </xdr:cNvPr>
        <xdr:cNvSpPr/>
      </xdr:nvSpPr>
      <xdr:spPr>
        <a:xfrm>
          <a:off x="76200" y="353377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6ED891-B9FE-41B5-BFAE-06F99562756E}"/>
            </a:ext>
          </a:extLst>
        </xdr:cNvPr>
        <xdr:cNvSpPr/>
      </xdr:nvSpPr>
      <xdr:spPr>
        <a:xfrm>
          <a:off x="66675" y="357187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8DD-99EA-47BA-AD0A-9C9D78057F5A}"/>
            </a:ext>
          </a:extLst>
        </xdr:cNvPr>
        <xdr:cNvSpPr/>
      </xdr:nvSpPr>
      <xdr:spPr>
        <a:xfrm>
          <a:off x="57150" y="357187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9" name="Rectángulo: esquinas redondeada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78AD0D-8D5B-4BF6-9379-399BEFBCD892}"/>
            </a:ext>
          </a:extLst>
        </xdr:cNvPr>
        <xdr:cNvSpPr/>
      </xdr:nvSpPr>
      <xdr:spPr>
        <a:xfrm>
          <a:off x="0" y="353377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10" name="Rectángulo: esquinas redondeada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452B9-E5E0-4C11-A69C-1EFF5E3A0C95}"/>
            </a:ext>
          </a:extLst>
        </xdr:cNvPr>
        <xdr:cNvSpPr/>
      </xdr:nvSpPr>
      <xdr:spPr>
        <a:xfrm>
          <a:off x="28575" y="353377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76200</xdr:rowOff>
    </xdr:from>
    <xdr:to>
      <xdr:col>1</xdr:col>
      <xdr:colOff>638175</xdr:colOff>
      <xdr:row>22</xdr:row>
      <xdr:rowOff>19050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44EB7-3EDD-4DD9-8FB7-00F02809BFEF}"/>
            </a:ext>
          </a:extLst>
        </xdr:cNvPr>
        <xdr:cNvSpPr/>
      </xdr:nvSpPr>
      <xdr:spPr>
        <a:xfrm>
          <a:off x="28575" y="369570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95250</xdr:rowOff>
    </xdr:from>
    <xdr:to>
      <xdr:col>1</xdr:col>
      <xdr:colOff>676275</xdr:colOff>
      <xdr:row>22</xdr:row>
      <xdr:rowOff>38100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FD1BD8-EB7E-4084-B003-9B1D909DE77A}"/>
            </a:ext>
          </a:extLst>
        </xdr:cNvPr>
        <xdr:cNvSpPr/>
      </xdr:nvSpPr>
      <xdr:spPr>
        <a:xfrm>
          <a:off x="66675" y="3569970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87FE6-BB27-4AA8-9B5D-B19F67137801}"/>
            </a:ext>
          </a:extLst>
        </xdr:cNvPr>
        <xdr:cNvSpPr/>
      </xdr:nvSpPr>
      <xdr:spPr>
        <a:xfrm>
          <a:off x="66675" y="351282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2F69F9-86B9-47D1-835A-4233A8B2740F}"/>
            </a:ext>
          </a:extLst>
        </xdr:cNvPr>
        <xdr:cNvSpPr/>
      </xdr:nvSpPr>
      <xdr:spPr>
        <a:xfrm>
          <a:off x="57150" y="352234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29AA26-7C82-4B4D-B173-5314EC196518}"/>
            </a:ext>
          </a:extLst>
        </xdr:cNvPr>
        <xdr:cNvSpPr/>
      </xdr:nvSpPr>
      <xdr:spPr>
        <a:xfrm>
          <a:off x="66675" y="351282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63238-1408-4073-8D73-F14224D4037D}"/>
            </a:ext>
          </a:extLst>
        </xdr:cNvPr>
        <xdr:cNvSpPr/>
      </xdr:nvSpPr>
      <xdr:spPr>
        <a:xfrm>
          <a:off x="7620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5CABB1-0C44-41C9-B618-5ED34689F6CF}"/>
            </a:ext>
          </a:extLst>
        </xdr:cNvPr>
        <xdr:cNvSpPr/>
      </xdr:nvSpPr>
      <xdr:spPr>
        <a:xfrm>
          <a:off x="66675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9" name="Rectángulo: esquinas redondeada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BF59A2-54B1-4682-B45E-EE2F509C55D1}"/>
            </a:ext>
          </a:extLst>
        </xdr:cNvPr>
        <xdr:cNvSpPr/>
      </xdr:nvSpPr>
      <xdr:spPr>
        <a:xfrm>
          <a:off x="57150" y="354139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10" name="Rectángulo: esquinas redondeada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85C9A-DC26-4581-B2D3-992365558633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0D64DF-F31B-4FE5-8757-15CDE6DEBD5B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47625</xdr:rowOff>
    </xdr:from>
    <xdr:to>
      <xdr:col>1</xdr:col>
      <xdr:colOff>676275</xdr:colOff>
      <xdr:row>21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DB28E-6183-47FD-8984-3D0257A1C8FC}"/>
            </a:ext>
          </a:extLst>
        </xdr:cNvPr>
        <xdr:cNvSpPr/>
      </xdr:nvSpPr>
      <xdr:spPr>
        <a:xfrm>
          <a:off x="66675" y="366712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76200</xdr:rowOff>
    </xdr:from>
    <xdr:to>
      <xdr:col>1</xdr:col>
      <xdr:colOff>638175</xdr:colOff>
      <xdr:row>22</xdr:row>
      <xdr:rowOff>19050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DD56A3-9987-4630-917B-8F0F1F430C95}"/>
            </a:ext>
          </a:extLst>
        </xdr:cNvPr>
        <xdr:cNvSpPr/>
      </xdr:nvSpPr>
      <xdr:spPr>
        <a:xfrm>
          <a:off x="28575" y="3558540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95250</xdr:rowOff>
    </xdr:from>
    <xdr:to>
      <xdr:col>1</xdr:col>
      <xdr:colOff>676275</xdr:colOff>
      <xdr:row>22</xdr:row>
      <xdr:rowOff>38100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223E-1741-421B-9645-D0A8389D6C6C}"/>
            </a:ext>
          </a:extLst>
        </xdr:cNvPr>
        <xdr:cNvSpPr/>
      </xdr:nvSpPr>
      <xdr:spPr>
        <a:xfrm>
          <a:off x="66675" y="3577590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6D1056-1ECA-408E-B340-EB646C61B0B1}"/>
            </a:ext>
          </a:extLst>
        </xdr:cNvPr>
        <xdr:cNvSpPr/>
      </xdr:nvSpPr>
      <xdr:spPr>
        <a:xfrm>
          <a:off x="66675" y="352044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BC8788-2202-4A24-9018-ADF9FEB21F00}"/>
            </a:ext>
          </a:extLst>
        </xdr:cNvPr>
        <xdr:cNvSpPr/>
      </xdr:nvSpPr>
      <xdr:spPr>
        <a:xfrm>
          <a:off x="57150" y="352996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1</xdr:col>
      <xdr:colOff>676275</xdr:colOff>
      <xdr:row>21</xdr:row>
      <xdr:rowOff>171450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F964E1-3C89-4404-B4BA-AA177684A65E}"/>
            </a:ext>
          </a:extLst>
        </xdr:cNvPr>
        <xdr:cNvSpPr/>
      </xdr:nvSpPr>
      <xdr:spPr>
        <a:xfrm>
          <a:off x="66675" y="3520440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19</xdr:row>
      <xdr:rowOff>28575</xdr:rowOff>
    </xdr:from>
    <xdr:to>
      <xdr:col>1</xdr:col>
      <xdr:colOff>685800</xdr:colOff>
      <xdr:row>21</xdr:row>
      <xdr:rowOff>161925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CE2B6-C9D4-4D5F-BA15-5D8BA1D38B91}"/>
            </a:ext>
          </a:extLst>
        </xdr:cNvPr>
        <xdr:cNvSpPr/>
      </xdr:nvSpPr>
      <xdr:spPr>
        <a:xfrm>
          <a:off x="76200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1</xdr:col>
      <xdr:colOff>676275</xdr:colOff>
      <xdr:row>22</xdr:row>
      <xdr:rowOff>9525</xdr:rowOff>
    </xdr:to>
    <xdr:sp macro="" textlink="">
      <xdr:nvSpPr>
        <xdr:cNvPr id="9" name="Rectángulo: esquinas redondeada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5070A-2007-4FEE-926D-3EF71E9875C4}"/>
            </a:ext>
          </a:extLst>
        </xdr:cNvPr>
        <xdr:cNvSpPr/>
      </xdr:nvSpPr>
      <xdr:spPr>
        <a:xfrm>
          <a:off x="66675" y="354901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10" name="Rectángulo: esquinas redondeada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45AB1A-1A1E-4B62-9E6D-D7EA581908CE}"/>
            </a:ext>
          </a:extLst>
        </xdr:cNvPr>
        <xdr:cNvSpPr/>
      </xdr:nvSpPr>
      <xdr:spPr>
        <a:xfrm>
          <a:off x="57150" y="3549015"/>
          <a:ext cx="1394460" cy="49149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297F02-E313-44A1-B05E-5FBAF3889E89}"/>
            </a:ext>
          </a:extLst>
        </xdr:cNvPr>
        <xdr:cNvSpPr/>
      </xdr:nvSpPr>
      <xdr:spPr>
        <a:xfrm>
          <a:off x="0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12" name="Rectángulo: esquinas redondeadas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81BF8-A0F5-4524-A3C1-1AB88E18477C}"/>
            </a:ext>
          </a:extLst>
        </xdr:cNvPr>
        <xdr:cNvSpPr/>
      </xdr:nvSpPr>
      <xdr:spPr>
        <a:xfrm>
          <a:off x="28575" y="351091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19</xdr:row>
      <xdr:rowOff>28574</xdr:rowOff>
    </xdr:from>
    <xdr:to>
      <xdr:col>3</xdr:col>
      <xdr:colOff>895350</xdr:colOff>
      <xdr:row>21</xdr:row>
      <xdr:rowOff>190499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38AD2A-1579-4771-BDCE-B1AD25100A82}"/>
            </a:ext>
          </a:extLst>
        </xdr:cNvPr>
        <xdr:cNvSpPr/>
      </xdr:nvSpPr>
      <xdr:spPr>
        <a:xfrm>
          <a:off x="209550" y="4791074"/>
          <a:ext cx="2505075" cy="542925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38100</xdr:rowOff>
    </xdr:from>
    <xdr:to>
      <xdr:col>1</xdr:col>
      <xdr:colOff>666750</xdr:colOff>
      <xdr:row>21</xdr:row>
      <xdr:rowOff>171450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3D933-B02B-46E3-A994-D8259D3ACFE1}"/>
            </a:ext>
          </a:extLst>
        </xdr:cNvPr>
        <xdr:cNvSpPr/>
      </xdr:nvSpPr>
      <xdr:spPr>
        <a:xfrm>
          <a:off x="57150" y="365760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</xdr:colOff>
      <xdr:row>0</xdr:row>
      <xdr:rowOff>116205</xdr:rowOff>
    </xdr:from>
    <xdr:to>
      <xdr:col>1</xdr:col>
      <xdr:colOff>1470661</xdr:colOff>
      <xdr:row>2</xdr:row>
      <xdr:rowOff>153461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A3D7AE-9143-4D58-958E-0BB1777B5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" y="116205"/>
          <a:ext cx="1411606" cy="403016"/>
        </a:xfrm>
        <a:prstGeom prst="rect">
          <a:avLst/>
        </a:prstGeom>
      </xdr:spPr>
    </xdr:pic>
    <xdr:clientData/>
  </xdr:twoCellAnchor>
  <xdr:twoCellAnchor>
    <xdr:from>
      <xdr:col>7</xdr:col>
      <xdr:colOff>4761</xdr:colOff>
      <xdr:row>11</xdr:row>
      <xdr:rowOff>71436</xdr:rowOff>
    </xdr:from>
    <xdr:to>
      <xdr:col>14</xdr:col>
      <xdr:colOff>1724024</xdr:colOff>
      <xdr:row>30</xdr:row>
      <xdr:rowOff>171449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C33F79A-AEEA-4A49-81C2-CF8C3C7D9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56</xdr:row>
      <xdr:rowOff>28574</xdr:rowOff>
    </xdr:from>
    <xdr:to>
      <xdr:col>3</xdr:col>
      <xdr:colOff>514350</xdr:colOff>
      <xdr:row>58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4EAF3E-DE8C-492D-9164-B8673F872711}"/>
            </a:ext>
          </a:extLst>
        </xdr:cNvPr>
        <xdr:cNvSpPr/>
      </xdr:nvSpPr>
      <xdr:spPr>
        <a:xfrm>
          <a:off x="238124" y="3838574"/>
          <a:ext cx="2562226" cy="514351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19</xdr:row>
      <xdr:rowOff>38100</xdr:rowOff>
    </xdr:from>
    <xdr:to>
      <xdr:col>3</xdr:col>
      <xdr:colOff>647699</xdr:colOff>
      <xdr:row>21</xdr:row>
      <xdr:rowOff>123825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C02FB-F361-4103-9A7B-BEC854ED9B4F}"/>
            </a:ext>
          </a:extLst>
        </xdr:cNvPr>
        <xdr:cNvSpPr/>
      </xdr:nvSpPr>
      <xdr:spPr>
        <a:xfrm>
          <a:off x="180974" y="3848100"/>
          <a:ext cx="2752725" cy="466725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47625</xdr:rowOff>
    </xdr:from>
    <xdr:to>
      <xdr:col>1</xdr:col>
      <xdr:colOff>695325</xdr:colOff>
      <xdr:row>21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95091-B979-4E27-ACB1-16878E9878C6}"/>
            </a:ext>
          </a:extLst>
        </xdr:cNvPr>
        <xdr:cNvSpPr/>
      </xdr:nvSpPr>
      <xdr:spPr>
        <a:xfrm>
          <a:off x="85725" y="366712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38100</xdr:rowOff>
    </xdr:from>
    <xdr:to>
      <xdr:col>1</xdr:col>
      <xdr:colOff>657225</xdr:colOff>
      <xdr:row>21</xdr:row>
      <xdr:rowOff>171450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FCF75D-6516-494C-AFD4-97D0CC24B383}"/>
            </a:ext>
          </a:extLst>
        </xdr:cNvPr>
        <xdr:cNvSpPr/>
      </xdr:nvSpPr>
      <xdr:spPr>
        <a:xfrm>
          <a:off x="47625" y="365760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62</xdr:row>
      <xdr:rowOff>38100</xdr:rowOff>
    </xdr:from>
    <xdr:to>
      <xdr:col>3</xdr:col>
      <xdr:colOff>485774</xdr:colOff>
      <xdr:row>65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B01005-7768-4136-948D-0C9F654426E0}"/>
            </a:ext>
          </a:extLst>
        </xdr:cNvPr>
        <xdr:cNvSpPr/>
      </xdr:nvSpPr>
      <xdr:spPr>
        <a:xfrm>
          <a:off x="133349" y="3848100"/>
          <a:ext cx="2638425" cy="53340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14</xdr:row>
      <xdr:rowOff>38100</xdr:rowOff>
    </xdr:from>
    <xdr:to>
      <xdr:col>3</xdr:col>
      <xdr:colOff>619124</xdr:colOff>
      <xdr:row>16</xdr:row>
      <xdr:rowOff>152400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500A9D-FAD0-4D5C-968F-D5AE8B9FD029}"/>
            </a:ext>
          </a:extLst>
        </xdr:cNvPr>
        <xdr:cNvSpPr/>
      </xdr:nvSpPr>
      <xdr:spPr>
        <a:xfrm>
          <a:off x="76199" y="3657600"/>
          <a:ext cx="2828925" cy="49530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38100</xdr:rowOff>
    </xdr:from>
    <xdr:to>
      <xdr:col>1</xdr:col>
      <xdr:colOff>666750</xdr:colOff>
      <xdr:row>21</xdr:row>
      <xdr:rowOff>171450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87AFC8-11D3-432A-B7C0-EECF43544A19}"/>
            </a:ext>
          </a:extLst>
        </xdr:cNvPr>
        <xdr:cNvSpPr/>
      </xdr:nvSpPr>
      <xdr:spPr>
        <a:xfrm>
          <a:off x="57150" y="3657600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47625</xdr:rowOff>
    </xdr:from>
    <xdr:to>
      <xdr:col>1</xdr:col>
      <xdr:colOff>666750</xdr:colOff>
      <xdr:row>21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AE44B-04B7-4694-9765-6C39D336AB7D}"/>
            </a:ext>
          </a:extLst>
        </xdr:cNvPr>
        <xdr:cNvSpPr/>
      </xdr:nvSpPr>
      <xdr:spPr>
        <a:xfrm>
          <a:off x="57150" y="366712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38100</xdr:rowOff>
    </xdr:from>
    <xdr:to>
      <xdr:col>3</xdr:col>
      <xdr:colOff>666750</xdr:colOff>
      <xdr:row>23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5C22C-6FF9-42BB-A40F-FC92638165F6}"/>
            </a:ext>
          </a:extLst>
        </xdr:cNvPr>
        <xdr:cNvSpPr/>
      </xdr:nvSpPr>
      <xdr:spPr>
        <a:xfrm>
          <a:off x="171450" y="3848100"/>
          <a:ext cx="2781300" cy="53340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19</xdr:row>
      <xdr:rowOff>28575</xdr:rowOff>
    </xdr:from>
    <xdr:to>
      <xdr:col>3</xdr:col>
      <xdr:colOff>647699</xdr:colOff>
      <xdr:row>21</xdr:row>
      <xdr:rowOff>152400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9CA9D3-D76D-4FDD-811E-59B1BAA00FEF}"/>
            </a:ext>
          </a:extLst>
        </xdr:cNvPr>
        <xdr:cNvSpPr/>
      </xdr:nvSpPr>
      <xdr:spPr>
        <a:xfrm>
          <a:off x="85724" y="3838575"/>
          <a:ext cx="2847975" cy="504825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91440</xdr:rowOff>
    </xdr:from>
    <xdr:to>
      <xdr:col>2</xdr:col>
      <xdr:colOff>1470660</xdr:colOff>
      <xdr:row>3</xdr:row>
      <xdr:rowOff>151946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B013E0-6C32-460F-9C0A-4711EC981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" y="91440"/>
          <a:ext cx="2133600" cy="609146"/>
        </a:xfrm>
        <a:prstGeom prst="rect">
          <a:avLst/>
        </a:prstGeom>
      </xdr:spPr>
    </xdr:pic>
    <xdr:clientData/>
  </xdr:twoCellAnchor>
  <xdr:twoCellAnchor>
    <xdr:from>
      <xdr:col>6</xdr:col>
      <xdr:colOff>336550</xdr:colOff>
      <xdr:row>33</xdr:row>
      <xdr:rowOff>139700</xdr:rowOff>
    </xdr:from>
    <xdr:to>
      <xdr:col>14</xdr:col>
      <xdr:colOff>2463800</xdr:colOff>
      <xdr:row>76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FE8A1F-BDE1-448B-8B19-24393F2ED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91440</xdr:rowOff>
    </xdr:from>
    <xdr:to>
      <xdr:col>2</xdr:col>
      <xdr:colOff>1470660</xdr:colOff>
      <xdr:row>3</xdr:row>
      <xdr:rowOff>151946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110B3A-E0C8-4152-9F36-61A70901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" y="91440"/>
          <a:ext cx="2133600" cy="6091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91440</xdr:rowOff>
    </xdr:from>
    <xdr:to>
      <xdr:col>2</xdr:col>
      <xdr:colOff>1470660</xdr:colOff>
      <xdr:row>3</xdr:row>
      <xdr:rowOff>151946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B51437-913D-435A-B1DD-F865A90D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" y="91440"/>
          <a:ext cx="2133600" cy="6091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1</xdr:col>
      <xdr:colOff>647700</xdr:colOff>
      <xdr:row>23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F574E-1135-40F0-8CB7-DA1FB1890261}"/>
            </a:ext>
          </a:extLst>
        </xdr:cNvPr>
        <xdr:cNvSpPr/>
      </xdr:nvSpPr>
      <xdr:spPr>
        <a:xfrm>
          <a:off x="38100" y="36480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FF39E-0065-4FBA-B07C-0F342F298F86}"/>
            </a:ext>
          </a:extLst>
        </xdr:cNvPr>
        <xdr:cNvSpPr/>
      </xdr:nvSpPr>
      <xdr:spPr>
        <a:xfrm>
          <a:off x="28575" y="36480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B8A613-E7E3-4EFC-9901-BAA5DB15FD68}"/>
            </a:ext>
          </a:extLst>
        </xdr:cNvPr>
        <xdr:cNvSpPr/>
      </xdr:nvSpPr>
      <xdr:spPr>
        <a:xfrm>
          <a:off x="0" y="36480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074D5-8E4A-43B5-9E4F-A1B753F7306E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66675</xdr:rowOff>
    </xdr:from>
    <xdr:to>
      <xdr:col>1</xdr:col>
      <xdr:colOff>666750</xdr:colOff>
      <xdr:row>22</xdr:row>
      <xdr:rowOff>9525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1DE9A-E866-4788-B402-B4FF0A7FB6EC}"/>
            </a:ext>
          </a:extLst>
        </xdr:cNvPr>
        <xdr:cNvSpPr/>
      </xdr:nvSpPr>
      <xdr:spPr>
        <a:xfrm>
          <a:off x="57150" y="3686175"/>
          <a:ext cx="1371600" cy="51435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609600</xdr:colOff>
      <xdr:row>21</xdr:row>
      <xdr:rowOff>161925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2A364-736D-478C-85FF-E85890A35B98}"/>
            </a:ext>
          </a:extLst>
        </xdr:cNvPr>
        <xdr:cNvSpPr/>
      </xdr:nvSpPr>
      <xdr:spPr>
        <a:xfrm>
          <a:off x="0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28575</xdr:colOff>
      <xdr:row>19</xdr:row>
      <xdr:rowOff>28575</xdr:rowOff>
    </xdr:from>
    <xdr:to>
      <xdr:col>1</xdr:col>
      <xdr:colOff>638175</xdr:colOff>
      <xdr:row>21</xdr:row>
      <xdr:rowOff>161925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679F0-D0A1-4F2D-AFC7-74E1FE9CCC0D}"/>
            </a:ext>
          </a:extLst>
        </xdr:cNvPr>
        <xdr:cNvSpPr/>
      </xdr:nvSpPr>
      <xdr:spPr>
        <a:xfrm>
          <a:off x="28575" y="3503295"/>
          <a:ext cx="1394460" cy="499110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INICIO</a:t>
          </a:r>
          <a:endParaRPr lang="es-MX" sz="1100" b="1"/>
        </a:p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0CACAB-33D8-4B7E-B9DE-6054241451E4}" name="Tabla_Control" displayName="Tabla_Control" ref="A6:L30" totalsRowShown="0" tableBorderDxfId="231">
  <autoFilter ref="A6:L30" xr:uid="{658B726D-6991-4C46-960F-DD45A3471B94}"/>
  <tableColumns count="12">
    <tableColumn id="1" xr3:uid="{1AE20E2C-83B6-49F8-8D4A-66041EE31B56}" name="Clasificación"/>
    <tableColumn id="2" xr3:uid="{7EF50917-9837-4162-BBC6-105CCD411E31}" name="Minimo" dataDxfId="230"/>
    <tableColumn id="3" xr3:uid="{804DCCD1-F248-4D26-86D1-0BB7CD579502}" name="Maximo" dataDxfId="229"/>
    <tableColumn id="4" xr3:uid="{88970046-C450-4CEA-A12E-577D291F3779}" name="Promedio" dataDxfId="228">
      <calculatedColumnFormula>AVERAGE(B7:C7)</calculatedColumnFormula>
    </tableColumn>
    <tableColumn id="5" xr3:uid="{CD4BE1E7-71C7-4D14-87B5-C2B5A8C6BB0C}" name="Rubro" dataDxfId="227" dataCellStyle="Hipervínculo"/>
    <tableColumn id="6" xr3:uid="{01F106F9-FB4D-47B8-A65D-B09F89D8594A}" name="Concepto" dataDxfId="226"/>
    <tableColumn id="7" xr3:uid="{35286F22-CF86-47C5-A8E3-1C6F857C9F96}" name="Individuales" dataDxfId="225"/>
    <tableColumn id="8" xr3:uid="{616F8F81-894A-456C-9907-BDA43D6275C7}" name="Puntaje Total Individuales" dataDxfId="224"/>
    <tableColumn id="9" xr3:uid="{7CC213B7-4B21-4759-8824-6736B266D7F0}" name="Colectivos" dataDxfId="223"/>
    <tableColumn id="10" xr3:uid="{45F205A5-60DC-4647-A43A-C9263A25F8B1}" name="Puntaje Total Colectivos" dataDxfId="222"/>
    <tableColumn id="11" xr3:uid="{B031660F-2EBD-4B3D-9118-594E52A2CA3B}" name="Total de productos presentados" dataDxfId="221"/>
    <tableColumn id="12" xr3:uid="{8609E286-DEF3-4D58-8B42-60F95685FD87}" name="Puntaje Total de Productos" dataDxfId="220">
      <calculatedColumnFormula>SUM(H7,J7)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6ACC968-6DBF-4BD4-A153-2A877032535C}" name="Tabla9" displayName="Tabla9" ref="A1:AB5" totalsRowShown="0" headerRowDxfId="136" dataDxfId="135">
  <autoFilter ref="A1:AB5" xr:uid="{DF267434-B123-4DFC-984F-BE62F3908196}"/>
  <tableColumns count="28">
    <tableColumn id="1" xr3:uid="{93E760BA-4E3A-4A9E-96B5-FF5A0FD24E9C}" name="economico" dataDxfId="134"/>
    <tableColumn id="2" xr3:uid="{9A2E941E-F165-4947-8D1A-5FA7D55C9099}" name="Año" dataDxfId="133"/>
    <tableColumn id="26" xr3:uid="{42B85113-F5A9-4CAF-9B97-E19ECED03727}" name="Puntaje invividual" dataDxfId="132"/>
    <tableColumn id="28" xr3:uid="{3D2857C3-7283-4FAC-926F-D0E4A9A1A53C}" name="Puntaje Colectivo" dataDxfId="131"/>
    <tableColumn id="27" xr3:uid="{5D45CE4D-8AD0-4B07-AB02-0F7D56A0F08E}" name="Tipo (I,C,IC)" dataDxfId="130"/>
    <tableColumn id="3" xr3:uid="{B94B88BB-81F6-4D98-9E91-02EC16C6C40E}" name="Profesor" dataDxfId="129"/>
    <tableColumn id="4" xr3:uid="{EC07347D-0209-4D58-B7FD-FE4A566B9DD6}" name="Título" dataDxfId="128"/>
    <tableColumn id="5" xr3:uid="{E3AE918F-0776-4865-858E-E06BBC960E5E}" name="Subtítulo" dataDxfId="127"/>
    <tableColumn id="6" xr3:uid="{5DC49570-71E4-4DD2-BC2D-23C8672EC6B9}" name="Coautores" dataDxfId="126"/>
    <tableColumn id="7" xr3:uid="{7E884331-84B9-4E57-99C7-AB9C09987F7D}" name="Cant. de Páginas" dataDxfId="125"/>
    <tableColumn id="8" xr3:uid="{5F00736D-2454-491C-BCA9-6189A3876879}" name="Fecha de Aceptación" dataDxfId="124"/>
    <tableColumn id="9" xr3:uid="{ABEB1421-DE53-4C08-B737-494A409B2216}" name="País" dataDxfId="123"/>
    <tableColumn id="10" xr3:uid="{46860B40-C1B5-477D-9585-E720CA491EB4}" name="Coordinador" dataDxfId="122"/>
    <tableColumn id="11" xr3:uid="{CAE0A67D-713C-4391-93DB-DCDE1F02B40C}" name="Fecha de Publicación" dataDxfId="121"/>
    <tableColumn id="12" xr3:uid="{95926A8A-85E6-43CA-8E67-F73964D75475}" name="Tipo" dataDxfId="120"/>
    <tableColumn id="13" xr3:uid="{48F506D1-37DF-4E79-9C4B-18C83340CD33}" name="Volumen" dataDxfId="119"/>
    <tableColumn id="14" xr3:uid="{C9632AF0-9236-4BBF-9F2B-7408D8D52E79}" name="Tiraje" dataDxfId="118"/>
    <tableColumn id="15" xr3:uid="{3055ADDB-587F-4294-8E2B-E1F52019A914}" name="Idioma" dataDxfId="117"/>
    <tableColumn id="16" xr3:uid="{08582015-D571-40E2-9E5B-6B9969650CB0}" name="ISBN" dataDxfId="116"/>
    <tableColumn id="17" xr3:uid="{0EBE0025-3AC6-4CC4-BD10-2F6AAE974631}" name="Editorial" dataDxfId="115"/>
    <tableColumn id="18" xr3:uid="{A9F52999-3C75-46E1-966D-6CE085FB750A}" name="Edición" dataDxfId="114"/>
    <tableColumn id="19" xr3:uid="{B13F8BDF-3460-4A30-AAAC-E6E54AE601B2}" name="Idioma Original" dataDxfId="113"/>
    <tableColumn id="20" xr3:uid="{C169F479-7074-44B4-B28F-014D60F7CC2B}" name="Idioma Destino" dataDxfId="112"/>
    <tableColumn id="21" xr3:uid="{4CA65EAD-67C5-4B46-B392-17156A5CC013}" name="Traducido o editado" dataDxfId="111"/>
    <tableColumn id="22" xr3:uid="{C7ADA21E-2426-4701-98A4-FA024DAE2985}" name="Observaciones" dataDxfId="110"/>
    <tableColumn id="23" xr3:uid="{C535BD2B-E5D0-446A-87D0-03A40AACAEBF}" name="Autores originales/tipo participación: coeditor, compilador, coordinador, director,arbitro" dataDxfId="109"/>
    <tableColumn id="24" xr3:uid="{AB196320-F453-4E8A-9379-032018C51DE8}" name="Id Proyecto Asignado" dataDxfId="108"/>
    <tableColumn id="25" xr3:uid="{5CAC4CFA-5A2E-4B5C-8870-C48BF254EA2C}" name="Link al Archivo Adjunto" dataDxfId="10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4421DD9-E4A9-4F47-90E4-1D400CAE4538}" name="Tabla22" displayName="Tabla22" ref="A1:Y4" totalsRowShown="0" headerRowDxfId="106" dataDxfId="105">
  <autoFilter ref="A1:Y4" xr:uid="{C4450E67-537B-47C8-9415-DE5EA76B1B26}"/>
  <tableColumns count="25">
    <tableColumn id="1" xr3:uid="{F02297A0-036A-40C1-A6B0-FF1D80AB016B}" name="Número económico" dataDxfId="104"/>
    <tableColumn id="2" xr3:uid="{2C8E1831-7AA3-42D9-8E83-A55DBEED67D3}" name="Año" dataDxfId="103"/>
    <tableColumn id="3" xr3:uid="{AFD59DAA-4B5F-4BB8-9FC5-5CED5E2AA617}" name="Puntaje invividual" dataDxfId="102"/>
    <tableColumn id="4" xr3:uid="{73DE3C8F-2469-4BE2-A2EE-9B8F1FA3814E}" name="Puntaje Colectivo" dataDxfId="101"/>
    <tableColumn id="5" xr3:uid="{E83CCAB4-CB8A-4D57-85EE-62DEAB3B141E}" name="Tipo (I,C,IC)" dataDxfId="100"/>
    <tableColumn id="6" xr3:uid="{94A346AC-EA73-4C81-BAB4-711E6AC37652}" name="Profesor" dataDxfId="99"/>
    <tableColumn id="7" xr3:uid="{E9579444-8275-4D31-9E3D-0B34D17701F1}" name="Patente" dataDxfId="98"/>
    <tableColumn id="8" xr3:uid="{0AC6B46B-F6D6-4C9B-A215-430BEBEA0564}" name="Fecha Registro" dataDxfId="97"/>
    <tableColumn id="9" xr3:uid="{63300942-B7F7-42EF-91F3-ED2BE7CDBD3C}" name="Fecha Concesión" dataDxfId="96"/>
    <tableColumn id="10" xr3:uid="{E3142B9A-973E-41CB-B87D-44879E67C69A}" name="Nombre Inventores" dataDxfId="95"/>
    <tableColumn id="11" xr3:uid="{37EE8632-7C84-436B-9610-4BDC41C2BF9F}" name="Coautores" dataDxfId="94"/>
    <tableColumn id="12" xr3:uid="{58B86CAF-226E-43A2-A4EE-4E1DB7883C8A}" name="Registro Ante" dataDxfId="93"/>
    <tableColumn id="13" xr3:uid="{89D19396-D659-40AD-AEEE-7228AF8CB25C}" name="Descripción Resumen" dataDxfId="92"/>
    <tableColumn id="14" xr3:uid="{B101ADF2-9DFE-4623-8489-6ECFE623CB78}" name="Año Vencimiento" dataDxfId="91"/>
    <tableColumn id="15" xr3:uid="{AF0A69EB-2B27-4042-9EBE-BC98FD258C4F}" name="Fecha Presentación" dataDxfId="90"/>
    <tableColumn id="16" xr3:uid="{2C083BB6-6F11-4B6B-86C1-15BF3E8C8320}" name="Numero Solicitud" dataDxfId="89"/>
    <tableColumn id="17" xr3:uid="{BE86E794-B017-4381-97A3-2CFB411799FC}" name="Numero Concesion" dataDxfId="88"/>
    <tableColumn id="18" xr3:uid="{A2C16562-FDD5-4380-AF4F-85F66E788EC7}" name="Cantidad Inventores" dataDxfId="87"/>
    <tableColumn id="19" xr3:uid="{6F59A875-2900-4072-9E73-EAFB2CF35C80}" name="Clasificación" dataDxfId="86"/>
    <tableColumn id="20" xr3:uid="{5DAAD153-F4A6-402A-BCD6-08A8F2389901}" name="Institución Titular" dataDxfId="85"/>
    <tableColumn id="21" xr3:uid="{6562A076-8213-4E4C-AD2A-67A63CA5CDD3}" name="País" dataDxfId="84"/>
    <tableColumn id="22" xr3:uid="{5B35AB7F-2F24-4344-9E7A-519D1A2636AF}" name="Año Inicio" dataDxfId="83"/>
    <tableColumn id="23" xr3:uid="{E8BF0602-4CBF-452B-BAAA-A6C4192E0457}" name="Observaciones" dataDxfId="82"/>
    <tableColumn id="24" xr3:uid="{CA672A3B-A2BD-4E83-9606-7FAA4EBDD39F}" name="Id Proyecto Asignado" dataDxfId="81"/>
    <tableColumn id="25" xr3:uid="{0DD2CF35-ECC0-488A-8BA9-440819888299}" name="Link al Archivo Adjunto" dataDxfId="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B7C75AB-193B-4E57-8483-5F6382A56728}" name="Tabla10" displayName="Tabla10" ref="A1:T61" totalsRowShown="0" headerRowDxfId="79" dataDxfId="78">
  <autoFilter ref="A1:T61" xr:uid="{B4B6FAC2-756F-4D97-ACC5-96C5E0BFE799}"/>
  <tableColumns count="20">
    <tableColumn id="1" xr3:uid="{4F43FAE7-58A3-4239-8286-1980AF9CA76D}" name="economico" dataDxfId="77"/>
    <tableColumn id="2" xr3:uid="{1A14AFE2-9136-4727-B289-CBC648D76959}" name="Año" dataDxfId="76"/>
    <tableColumn id="18" xr3:uid="{414F7185-BE07-42F2-A1A3-FF8A431AB7E4}" name="Puntaje invividual" dataDxfId="75"/>
    <tableColumn id="20" xr3:uid="{D2F467E1-F05B-43F6-9334-A25BA9776872}" name="Puntaje Colectivo" dataDxfId="74"/>
    <tableColumn id="21" xr3:uid="{BFEC927C-A20C-42AC-80F8-9F1D5CAF1AC1}" name="Tipo (I,C,IC)" dataDxfId="73"/>
    <tableColumn id="3" xr3:uid="{09EDED7C-EA58-4684-BD66-6E48D6C39152}" name="Profesor" dataDxfId="72"/>
    <tableColumn id="4" xr3:uid="{950204F7-0C1B-4C73-BDF6-00CF2AB5EA1F}" name="Nombre del Trabajo" dataDxfId="71"/>
    <tableColumn id="5" xr3:uid="{10CFD80D-75CC-47BF-BC97-5E28BB33EEEA}" name="Nombre del Evento" dataDxfId="70"/>
    <tableColumn id="6" xr3:uid="{7706F8AA-D3A5-4421-80BC-9A5F5D7928CB}" name="Coautores" dataDxfId="69"/>
    <tableColumn id="7" xr3:uid="{DFE46282-0288-48AE-BA53-C068CD6B908B}" name="Fecha Evento" dataDxfId="68"/>
    <tableColumn id="8" xr3:uid="{B6CBB905-4408-4A1F-9ADE-01DAD6BAAAF0}" name="Autores" dataDxfId="67"/>
    <tableColumn id="9" xr3:uid="{9F13FFF8-66F1-42B6-A1E3-F4D48420D9D8}" name="Modalidad" dataDxfId="66"/>
    <tableColumn id="10" xr3:uid="{1F864021-6576-433B-888F-9C367CBC9875}" name="Lugar Sede" dataDxfId="65"/>
    <tableColumn id="11" xr3:uid="{AD8B2C0B-2C10-486F-8B67-731790D9C11E}" name="Instituciones Organizan" dataDxfId="64"/>
    <tableColumn id="12" xr3:uid="{DF0B2A6A-8BC5-43DC-90F3-6D03A2943BA4}" name="Tipo Congreso" dataDxfId="63"/>
    <tableColumn id="13" xr3:uid="{D33DC1DE-5F87-4F28-A6AD-2B63752A56BA}" name="País" dataDxfId="62"/>
    <tableColumn id="14" xr3:uid="{4EE9041E-7DCE-47CB-8AA1-64DC8E6856FF}" name="Alcance" dataDxfId="61"/>
    <tableColumn id="15" xr3:uid="{BFC442A4-2DFE-4FC1-9397-1445846D7781}" name="Observaciones" dataDxfId="60"/>
    <tableColumn id="16" xr3:uid="{47AA7F37-6925-44EC-9734-7B8EFA19BEEC}" name="Id Proyecto Asignado" dataDxfId="59"/>
    <tableColumn id="17" xr3:uid="{46BEA2A2-AA8C-44AB-95DD-8A634E1EA034}" name="Link al Archivo Adjunto" dataDxfId="5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0C052E5-9949-4356-B868-419F52D708E3}" name="Tabla11" displayName="Tabla11" ref="A1:N11" totalsRowShown="0" headerRowDxfId="57" dataDxfId="56">
  <autoFilter ref="A1:N11" xr:uid="{5630843C-9CE0-4A2D-B075-7F0D28448BAF}"/>
  <tableColumns count="14">
    <tableColumn id="1" xr3:uid="{2E0B10BB-6D9F-4D3F-9E3C-077E4D474378}" name="economico" dataDxfId="55"/>
    <tableColumn id="2" xr3:uid="{F53FA9B9-DAA7-4491-9C21-ABF097EC7925}" name="Año" dataDxfId="54"/>
    <tableColumn id="13" xr3:uid="{83A73D7F-63BA-4525-861A-1EDCA239D6EB}" name="Puntaje invividual" dataDxfId="53"/>
    <tableColumn id="14" xr3:uid="{BE5DBD8C-9425-4401-A723-F5C04386D0B3}" name="Puntaje Colectivo" dataDxfId="52"/>
    <tableColumn id="15" xr3:uid="{E5E96B51-92EA-4905-833A-A72E3928F21B}" name="Tipo (I,C,IC)" dataDxfId="51"/>
    <tableColumn id="3" xr3:uid="{D61E118A-9EB4-4CD3-BF8A-4E572D4F7461}" name="Profesor" dataDxfId="50"/>
    <tableColumn id="4" xr3:uid="{4CE2279F-EDF5-4A29-87E3-11CA92A7BF22}" name="Nombre de la Conferencia" dataDxfId="49"/>
    <tableColumn id="5" xr3:uid="{2A52709D-498F-41B4-8653-05D961AAB9D5}" name="Nombre del Evento" dataDxfId="48"/>
    <tableColumn id="6" xr3:uid="{3CD06247-C014-48FC-A418-6CD5AD75EFC7}" name="Observaciones" dataDxfId="47"/>
    <tableColumn id="7" xr3:uid="{290E1DA2-5474-4094-80C3-8A5E4C5361AA}" name="Tipo Evento" dataDxfId="46"/>
    <tableColumn id="8" xr3:uid="{A7B46DF7-A026-4CC7-A363-1537374D4AE1}" name="Ponentes" dataDxfId="45"/>
    <tableColumn id="9" xr3:uid="{F7F8BC4E-4F64-43E3-A806-56313A674FAF}" name="Alcance" dataDxfId="44"/>
    <tableColumn id="10" xr3:uid="{0B04C5A8-8528-4DD5-B43B-7450A17F5786}" name="Id Proyecto Asignado" dataDxfId="43"/>
    <tableColumn id="11" xr3:uid="{B015230A-496D-4F16-A64B-04CCC7D403C8}" name="Link al Archivo Adjunto" dataDxfId="42" dataCellStyle="Hipervínculo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1A1EF7-591E-433B-8484-02863CB772C1}" name="Tabla12" displayName="Tabla12" ref="A1:Z3" totalsRowShown="0" headerRowDxfId="41" dataDxfId="40">
  <autoFilter ref="A1:Z3" xr:uid="{A7CBA750-D81C-4C33-800C-2D1C207BFA4A}"/>
  <tableColumns count="26">
    <tableColumn id="1" xr3:uid="{A9687C85-6EBB-41A6-BDCE-8BD7EFBFE96A}" name="economico" dataDxfId="39"/>
    <tableColumn id="2" xr3:uid="{BD20E2A5-2863-4A42-AC2B-C560C784BEA8}" name="Año" dataDxfId="38"/>
    <tableColumn id="25" xr3:uid="{6E8BC154-CD40-478E-A4CC-B13D4E458612}" name="Puntaje invividual" dataDxfId="37">
      <calculatedColumnFormula>AVERAGE(A2:B2)</calculatedColumnFormula>
    </tableColumn>
    <tableColumn id="26" xr3:uid="{3D0D5E77-B855-402B-823A-5C385B97AB8C}" name="Puntaje Colectivo" dataDxfId="36"/>
    <tableColumn id="24" xr3:uid="{A24C661B-C04B-4121-8695-CDC253143AEA}" name="Tipo (I,C,IC)" dataDxfId="35"/>
    <tableColumn id="3" xr3:uid="{E9AB9726-346A-4922-90DF-3ECE695C8E94}" name="Profesor" dataDxfId="34"/>
    <tableColumn id="4" xr3:uid="{07417DF0-AD42-4A49-8C29-3DECADFBDDA0}" name="Tipo de Publicación" dataDxfId="33"/>
    <tableColumn id="5" xr3:uid="{8C93CB4A-8849-41DE-935A-493EB7069FFD}" name="Título" dataDxfId="32"/>
    <tableColumn id="6" xr3:uid="{96E4E576-5962-462C-82D8-904C825B1DC0}" name="Subtítulo" dataDxfId="31"/>
    <tableColumn id="7" xr3:uid="{34995A9E-1044-445B-A8E1-6733359EC7AD}" name="Coautores" dataDxfId="30"/>
    <tableColumn id="8" xr3:uid="{C1CD5174-160E-44C6-828D-326C966E23B4}" name="Colección" dataDxfId="29"/>
    <tableColumn id="9" xr3:uid="{433D6397-242C-47BA-BB94-A7770D1403FB}" name="Páginas" dataDxfId="28"/>
    <tableColumn id="10" xr3:uid="{125E4C9C-F2FA-458A-9020-26E07C89E6FE}" name="Edición" dataDxfId="27"/>
    <tableColumn id="11" xr3:uid="{7CF98154-110D-4EE5-AEEE-2A0177734D82}" name="ISBN" dataDxfId="26"/>
    <tableColumn id="12" xr3:uid="{D71D51AE-E925-4E97-8FC9-6E1054299D0B}" name="F. Publicación" dataDxfId="25"/>
    <tableColumn id="13" xr3:uid="{5EC22FF7-84C4-45A2-9765-4BDB272E02BD}" name="País" dataDxfId="24"/>
    <tableColumn id="14" xr3:uid="{13C9BFC3-6A5A-4475-982B-FB161CC36E51}" name="Tiraje" dataDxfId="23"/>
    <tableColumn id="15" xr3:uid="{AF4B801F-0DDF-41D1-A61A-403AE3F552C3}" name="Idioma" dataDxfId="22"/>
    <tableColumn id="16" xr3:uid="{2532A75E-8693-4CB2-9C44-5D74B399D149}" name="Volumen" dataDxfId="21"/>
    <tableColumn id="17" xr3:uid="{704A0414-E046-4BDD-BBC3-B90D1080662E}" name="Editorial" dataDxfId="20"/>
    <tableColumn id="18" xr3:uid="{4AAD1821-E704-444C-930D-01AD42C66881}" name="F. de aceptación" dataDxfId="19"/>
    <tableColumn id="19" xr3:uid="{92B42F49-7501-4A84-894F-7EDB27E22BB9}" name="Participación" dataDxfId="18"/>
    <tableColumn id="20" xr3:uid="{E50E5759-5D7B-4FE8-AC42-E3EE5DE67A6A}" name="Observaciones" dataDxfId="17"/>
    <tableColumn id="21" xr3:uid="{68563950-0542-4C65-B092-221B1E8CCD89}" name="Posición en Autoría" dataDxfId="16"/>
    <tableColumn id="22" xr3:uid="{9CA956A5-5FC2-4CC8-B6F9-A95E18A5B743}" name="Id Proyecto Asignado" dataDxfId="15"/>
    <tableColumn id="23" xr3:uid="{05A6C66E-D6EA-4C95-819D-42E52F8DD418}" name="Link al Archivo Adjunto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8AB2A4-4483-42F7-89EE-67A21A0096CF}" name="Tabla13" displayName="Tabla13" ref="A1:M7" totalsRowShown="0" headerRowDxfId="14" dataDxfId="13">
  <autoFilter ref="A1:M7" xr:uid="{CDFE8902-D138-4D3E-9BD3-A4F1BB48B701}"/>
  <tableColumns count="13">
    <tableColumn id="1" xr3:uid="{60B468B9-2AA4-4825-84B8-00A5A428A260}" name="economico" dataDxfId="12"/>
    <tableColumn id="2" xr3:uid="{41010DF2-1019-4A59-946E-35FA7A7E9681}" name="Año" dataDxfId="11"/>
    <tableColumn id="13" xr3:uid="{DFD6E278-FB7D-4498-A749-666F32E56C6A}" name="Puntaje invividual" dataDxfId="10"/>
    <tableColumn id="12" xr3:uid="{BD8675E4-9226-4B58-BE0C-9EFFB041AE32}" name="Puntaje Colectivo" dataDxfId="9"/>
    <tableColumn id="14" xr3:uid="{A570B337-AF9A-47AE-AFF5-24374C781697}" name="Tipo (I,C,IC)" dataDxfId="8"/>
    <tableColumn id="3" xr3:uid="{BA6ECAC4-0F88-4EEC-BFDE-349A9261C3AD}" name="Profesor" dataDxfId="7"/>
    <tableColumn id="4" xr3:uid="{A06B4D47-CD88-480D-95BE-04EEAB3C4327}" name="Observaciones" dataDxfId="6"/>
    <tableColumn id="5" xr3:uid="{717E4825-1B77-44E4-85B6-30A741273C20}" name="Id Proyecto Asignado" dataDxfId="5"/>
    <tableColumn id="6" xr3:uid="{392B8605-9785-4E0F-BCAC-8B66CDB5A761}" name="Nombre del Proyecto" dataDxfId="4"/>
    <tableColumn id="7" xr3:uid="{41AE0CC5-68C2-4FB9-A109-520B374440B3}" name="Asesorado" dataDxfId="3"/>
    <tableColumn id="8" xr3:uid="{A06F25AF-7232-4295-B2B7-77E808F660F9}" name="Nivel" dataDxfId="2"/>
    <tableColumn id="9" xr3:uid="{B4A0AF4A-818F-43CF-8282-81DF7FEF1A3E}" name="Institución" dataDxfId="1"/>
    <tableColumn id="10" xr3:uid="{C40AF570-CB30-4B36-A693-B1478B6B4FF5}" name="Link al Archivo Adjunto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02E3929-CD8A-4216-AFEE-B7D93FCD046E}" name="Tabla81615" displayName="Tabla81615" ref="B6:N30" totalsRowShown="0" headerRowDxfId="219" headerRowBorderDxfId="218" tableBorderDxfId="217">
  <autoFilter ref="B6:N30" xr:uid="{725F4E4C-7CFB-41E7-B704-FA0A0051542E}"/>
  <tableColumns count="13">
    <tableColumn id="1" xr3:uid="{7F8478E9-1477-42EB-ABCA-A777E770FD12}" name="Eco" dataDxfId="216"/>
    <tableColumn id="2" xr3:uid="{6E4C85B1-D449-4964-BCF3-8CFCC89A6F8E}" name="Nombre" dataDxfId="215"/>
    <tableColumn id="3" xr3:uid="{1D816542-9A74-4C22-A973-9BC83FC4A66D}" name="Apellido Paterno " dataDxfId="214"/>
    <tableColumn id="4" xr3:uid="{64E7F427-C0CD-459E-B278-E34A3E467E73}" name="Apellido Materno " dataDxfId="213"/>
    <tableColumn id="8" xr3:uid="{1AD3C9D1-74F5-4C0F-ABEC-D79FF05AE573}" name="todo" dataDxfId="212">
      <calculatedColumnFormula>CONCATENATE(Tabla81615[[#This Row],[Eco]], " ",Tabla81615[[#This Row],[Nombre]],Tabla81615[[#This Row],[Apellido Paterno ]],Tabla81615[[#This Row],[Apellido Materno ]])</calculatedColumnFormula>
    </tableColumn>
    <tableColumn id="5" xr3:uid="{CB1F8300-4B28-4537-8AE8-46AC0CD5C070}" name="Área"/>
    <tableColumn id="6" xr3:uid="{427DA2F4-E2EC-4EA8-A33F-B2A6ED23D823}" name="División"/>
    <tableColumn id="7" xr3:uid="{8A4FE8D5-D2E2-4A60-80E1-5F0A341A249C}" name="Categoria" dataDxfId="211"/>
    <tableColumn id="9" xr3:uid="{4381B4A0-7622-4FC9-B189-281A4336C42F}" name="Nivel"/>
    <tableColumn id="10" xr3:uid="{35AB104C-9CD4-4A1B-A1F6-EF860741B4BF}" name="TIEMPO DE DEDICACIÓN"/>
    <tableColumn id="11" xr3:uid="{F0D3A1E6-5713-4981-BA41-530BED44E7DA}" name="FECHA DE INGRESO"/>
    <tableColumn id="12" xr3:uid="{23A192C8-00FB-4D25-B55C-93449F09C794}" name="fecha_inicio"/>
    <tableColumn id="13" xr3:uid="{DDDE5E6B-E48E-4FC0-B2EA-79492933962D}" name="fecha_fin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8E56A18-E2E0-4357-AA5F-C7469F255AA3}" name="Tabla16" displayName="Tabla16" ref="A1:O5" totalsRowShown="0" headerRowCellStyle="Normal 2" dataCellStyle="Normal 2">
  <autoFilter ref="A1:O5" xr:uid="{2549AAD0-7A26-4F6E-9107-2C1CBC5F0ECB}"/>
  <tableColumns count="15">
    <tableColumn id="1" xr3:uid="{9E489DB4-B5C6-41D3-BC6A-F94CB2063CC0}" name="No. Econ." dataCellStyle="Normal 2"/>
    <tableColumn id="2" xr3:uid="{68C3091D-45D1-4153-A484-7B4AADB40E8C}" name="Año" dataCellStyle="Normal 2"/>
    <tableColumn id="3" xr3:uid="{ADE91DEB-CBFD-4E9C-8A70-C106454261BE}" name="Puntaje invividual"/>
    <tableColumn id="4" xr3:uid="{1D934AF7-D2B2-4936-A79C-8FD708477E82}" name="Puntaje Colectivo"/>
    <tableColumn id="5" xr3:uid="{39651EF3-BA4A-4CB8-90EC-95F15B4F5B29}" name="Tipo (I,C,IC)"/>
    <tableColumn id="6" xr3:uid="{4E1EC4F9-F4A6-4AB2-AF1A-931A89FE9C97}" name="Profesor" dataCellStyle="Normal 2"/>
    <tableColumn id="36" xr3:uid="{2EB15AAA-6E83-46AF-AFD4-0921DEB5663E}" name="Nombre del paquete2"/>
    <tableColumn id="7" xr3:uid="{855C95F1-1CEE-4110-9BEA-23E3EC95C362}" name="Tema del paquete" dataCellStyle="Normal 2"/>
    <tableColumn id="8" xr3:uid="{94BE849A-8DA9-48E8-A7F2-2D2007FF6579}" name="Autores" dataCellStyle="Normal 2"/>
    <tableColumn id="9" xr3:uid="{5B162B29-F6A8-476C-B197-0B5389004914}" name="Coautores" dataCellStyle="Normal 2"/>
    <tableColumn id="10" xr3:uid="{32ADE235-140B-4BC1-B255-2CAB85DDB84F}" name="Núm. de páginas" dataCellStyle="Normal 2"/>
    <tableColumn id="11" xr3:uid="{0425E794-266D-464A-B7D5-107FA106FBC7}" name="Fecha aceptación" dataCellStyle="Normal 2"/>
    <tableColumn id="12" xr3:uid="{2A85F16A-C493-4D53-BC27-EC6469E41CD0}" name="Observaciones" dataCellStyle="Normal 2"/>
    <tableColumn id="13" xr3:uid="{D7584F1B-FF73-4136-95B5-2E3119BA21E5}" name="Descripción" dataCellStyle="Normal 2"/>
    <tableColumn id="14" xr3:uid="{D3FD33FB-6C27-453F-BF32-4A0E1A96C65B}" name="Link al Archivo Adjunto" dataCellStyle="Normal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4AC7E4-D66F-4348-B360-EE0DB8E1C063}" name="Tabla164" displayName="Tabla164" ref="A1:O5" totalsRowShown="0" headerRowCellStyle="Normal 2" dataCellStyle="Normal 2">
  <autoFilter ref="A1:O5" xr:uid="{D3E4A6A8-124A-47BB-9D7F-A94769021DBF}"/>
  <tableColumns count="15">
    <tableColumn id="1" xr3:uid="{718F41E5-07A2-422D-A91F-CC0983D2B5A1}" name="No. Econ." dataCellStyle="Normal 2"/>
    <tableColumn id="2" xr3:uid="{0C86C18C-B4D3-4318-8302-D6DA788F9085}" name="Año" dataCellStyle="Normal 2"/>
    <tableColumn id="3" xr3:uid="{D9D93C5E-C316-4A49-92AD-C65C880BDBF4}" name="Puntaje invividual"/>
    <tableColumn id="4" xr3:uid="{4981DFC4-6DA5-4752-A561-91A724F3A2B7}" name="Puntaje Colectivo"/>
    <tableColumn id="5" xr3:uid="{341CE0B3-BE5E-458F-92C1-CCE019CF31B4}" name="Tipo (I,C,IC)"/>
    <tableColumn id="6" xr3:uid="{E40B90B9-F09A-4E7F-B4A8-1FE38CF023B1}" name="Profesor" dataCellStyle="Normal 2"/>
    <tableColumn id="36" xr3:uid="{F79FE048-E2BE-49B7-8E32-975E2D1D4F9C}" name="Nombre del paquete2"/>
    <tableColumn id="7" xr3:uid="{06FE4E44-6607-4B9D-B1C5-6DF2DD532DDD}" name="Tema del paquete" dataCellStyle="Normal 2"/>
    <tableColumn id="8" xr3:uid="{EC353E1B-5BA6-4F4B-AC3F-73A4A27E8275}" name="Autores" dataCellStyle="Normal 2"/>
    <tableColumn id="9" xr3:uid="{46076B28-D6A7-4382-960E-062FDFD080FA}" name="Coautores" dataCellStyle="Normal 2"/>
    <tableColumn id="10" xr3:uid="{A9D0A945-D442-41DF-8C11-0A08C666ABFD}" name="Núm. de páginas" dataCellStyle="Normal 2"/>
    <tableColumn id="11" xr3:uid="{8ABC6609-86F7-493A-B07D-2290A962165B}" name="Fecha aceptación" dataCellStyle="Normal 2"/>
    <tableColumn id="12" xr3:uid="{1A332535-D239-4A98-865A-E81CD459E4AF}" name="Observaciones" dataCellStyle="Normal 2"/>
    <tableColumn id="13" xr3:uid="{3BA1C204-995C-4B26-BA7D-00915070DF5E}" name="Descripción" dataCellStyle="Normal 2"/>
    <tableColumn id="14" xr3:uid="{EE5F2535-63EC-4163-BE7D-F62809C020B2}" name="Link al Archivo Adjunto" dataCellStyle="Normal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321FCD-D9C9-4E1D-9376-F20DF6E82603}" name="Tabla1645" displayName="Tabla1645" ref="A1:O5" totalsRowShown="0" headerRowDxfId="210" headerRowCellStyle="Normal 2" dataCellStyle="Normal 2">
  <autoFilter ref="A1:O5" xr:uid="{7D98D79E-9691-4B43-A9D4-BC745AC734D9}"/>
  <tableColumns count="15">
    <tableColumn id="1" xr3:uid="{A8BB23E7-0E65-4D05-AB9A-8E3571E0EF49}" name="No. Econ." dataCellStyle="Normal 2"/>
    <tableColumn id="2" xr3:uid="{24C92081-378A-4475-BB4A-514C2512277D}" name="Año" dataCellStyle="Normal 2"/>
    <tableColumn id="3" xr3:uid="{6468B581-6A80-4D6C-8CBC-307699293C5A}" name="Puntaje invividual"/>
    <tableColumn id="4" xr3:uid="{F4019221-C4CC-4F23-92C9-C9407551F267}" name="Puntaje Colectivo"/>
    <tableColumn id="5" xr3:uid="{0B553B11-762E-47D0-AEB2-D69E84CC3091}" name="Tipo (I,C,IC)"/>
    <tableColumn id="6" xr3:uid="{EAEAE290-6A26-428D-A5FA-E12FDD13B1EB}" name="Profesor" dataCellStyle="Normal 2"/>
    <tableColumn id="36" xr3:uid="{A4E69E2E-A189-49E2-9FF5-6B0C7BF91565}" name="Nombre de las notas"/>
    <tableColumn id="7" xr3:uid="{CBB23D98-D430-440C-AE1D-5E1ABC9A4EEA}" name="Tema de las notas" dataCellStyle="Normal 2"/>
    <tableColumn id="8" xr3:uid="{83E33BF6-7033-47D7-88F5-2AEA225A856B}" name="Nombre del autor" dataCellStyle="Normal 2"/>
    <tableColumn id="9" xr3:uid="{1B4C13B3-DFE6-42AD-A2BE-323539916D76}" name="Coautores" dataCellStyle="Normal 2"/>
    <tableColumn id="10" xr3:uid="{49F4D38F-3CE9-425B-AFF0-562369B73BCC}" name="Núm. de páginas" dataCellStyle="Normal 2"/>
    <tableColumn id="11" xr3:uid="{F4090B9F-C969-4B8D-B19D-8BAC5C54660E}" name="Fecha aceptación" dataCellStyle="Normal 2"/>
    <tableColumn id="12" xr3:uid="{CFCC577D-4FB1-430F-A7B8-B80F18CAA9EF}" name="Observaciones" dataCellStyle="Normal 2"/>
    <tableColumn id="13" xr3:uid="{87880438-04C6-45F6-9927-7F1EB1EC674A}" name="Descripción" dataCellStyle="Normal 2"/>
    <tableColumn id="14" xr3:uid="{97E80BB4-F423-4D3E-BE54-4C793E44A3AD}" name="Link al Archivo Adjunto" dataCellStyle="Normal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F1C0A10-4CD1-4BD1-9193-03D4A7FD343A}" name="Tabla18" displayName="Tabla18" ref="A1:P2" totalsRowShown="0">
  <autoFilter ref="A1:P2" xr:uid="{D17D2564-55D6-4676-9F0D-6DC172A16565}"/>
  <tableColumns count="16">
    <tableColumn id="1" xr3:uid="{74C3CE8A-218E-4F74-8D76-8220D8796391}" name="Número Económico" dataDxfId="209"/>
    <tableColumn id="2" xr3:uid="{511D3CD4-FC15-4A08-8285-40542B82C42E}" name="Año" dataDxfId="208"/>
    <tableColumn id="14" xr3:uid="{478D6EBA-EAD3-4B7D-8C14-D7270AE85202}" name="Puntaje invividual" dataDxfId="207"/>
    <tableColumn id="15" xr3:uid="{F49E8C74-3581-4A3F-8A45-45D60969B961}" name="Puntaje Colectivo" dataDxfId="206"/>
    <tableColumn id="16" xr3:uid="{4E6CAC05-BFE0-4EFE-BF6E-1E4ACE847C7F}" name="Tipo (I,C,IC)" dataDxfId="205"/>
    <tableColumn id="3" xr3:uid="{F2838609-7ECE-4F18-BCAF-69B7340B2427}" name="Profesor" dataDxfId="204"/>
    <tableColumn id="4" xr3:uid="{BD5187EC-320E-4C06-9039-9755846A1993}" name="Nombre del equipo de laboratorio" dataDxfId="203"/>
    <tableColumn id="5" xr3:uid="{DC597D5B-EF50-4955-865B-B831B4DEEDF7}" name="Tipo de equipo de laboratorio" dataDxfId="202"/>
    <tableColumn id="6" xr3:uid="{455E6109-9BAF-472A-BA86-CD3EA9B6FDE5}" name="Autor" dataDxfId="201"/>
    <tableColumn id="7" xr3:uid="{B4705FA9-012B-4764-B051-79F93C021F0A}" name="Coautores" dataDxfId="200"/>
    <tableColumn id="8" xr3:uid="{CB679D21-1000-4635-8402-9401C72DB0BD}" name="Fecha aceptación" dataDxfId="199"/>
    <tableColumn id="9" xr3:uid="{AA686140-893A-46D6-B6A3-C0D278A05FFD}" name="Fecha Inicio" dataDxfId="198"/>
    <tableColumn id="10" xr3:uid="{ABBFA6B4-0D6C-4084-8ED2-2E9B7987F9C5}" name="Fecha término" dataDxfId="197"/>
    <tableColumn id="11" xr3:uid="{F58A1A5F-C059-4A54-80DF-422A47A03B3D}" name="Observaciones" dataDxfId="196"/>
    <tableColumn id="12" xr3:uid="{B39BC816-0E6E-482F-AAA9-8884D5602293}" name="Descripción" dataDxfId="195"/>
    <tableColumn id="13" xr3:uid="{E8D99DA6-FDAA-4A9E-B135-FA429FE0C26C}" name="Link al Archivo Adjunto" dataCellStyle="Hipervínculo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E7060E-7256-4441-8165-F7D8A7ABEC66}" name="Tabla2" displayName="Tabla2" ref="A1:M5" totalsRowShown="0" headerRowDxfId="194" dataDxfId="193">
  <autoFilter ref="A1:M5" xr:uid="{9AB17149-F0D6-4C95-B3E0-8528C0A9DFE3}"/>
  <tableColumns count="13">
    <tableColumn id="1" xr3:uid="{A6819C21-0FB6-45D3-8366-FAC3DEE40E6C}" name="economico" dataDxfId="192"/>
    <tableColumn id="2" xr3:uid="{0CF1B0FA-39A7-4E58-B4A8-8548B27A7398}" name="Año" dataDxfId="191"/>
    <tableColumn id="11" xr3:uid="{5C5047A0-7548-4A30-9107-4E2D3A43797E}" name="Puntaje invividual" dataDxfId="190"/>
    <tableColumn id="12" xr3:uid="{83F64D81-3DBF-430E-A023-0AFF83FDE883}" name="Puntaje Colectivo" dataDxfId="189"/>
    <tableColumn id="13" xr3:uid="{1E7E2E7A-2A83-4949-A162-4478241F75DE}" name="Tipo (I,C,IC)" dataDxfId="188"/>
    <tableColumn id="3" xr3:uid="{37627A90-CD37-464E-A315-C8C2690C0C7E}" name="Profesor" dataDxfId="187"/>
    <tableColumn id="4" xr3:uid="{EAE0A224-6CFB-4C31-87D4-7C3340A2DA73}" name="Nombre de la Investigacion" dataDxfId="186"/>
    <tableColumn id="5" xr3:uid="{277D19F4-8AD8-439D-B663-933BCBA2BB5B}" name="Grado de Avance" dataDxfId="185"/>
    <tableColumn id="6" xr3:uid="{7C425441-ABE0-469C-863A-FA63DBA28F3F}" name="Coautores" dataDxfId="184"/>
    <tableColumn id="7" xr3:uid="{8E5AB981-4BA1-4258-BF06-A05A7784E9C7}" name="Nombre Reporte" dataDxfId="183"/>
    <tableColumn id="8" xr3:uid="{33270D56-2537-46BD-AA0A-8EF88EBAF597}" name="Observaciones" dataDxfId="182"/>
    <tableColumn id="9" xr3:uid="{61785BE3-443A-47B9-B273-E451EC79C9EA}" name="Id Proyecto Asignado" dataDxfId="181"/>
    <tableColumn id="10" xr3:uid="{541DC1B6-18A7-4194-9C56-D7B21FFEFB56}" name="Link al Archivo Adjunto" dataDxfId="18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8859B00-339E-47B3-9985-F734F7C38D48}" name="Tabla21" displayName="Tabla21" ref="A1:P4" totalsRowShown="0" headerRowDxfId="179" dataDxfId="178">
  <autoFilter ref="A1:P4" xr:uid="{013CC3C1-0761-4EA5-958D-A64D754A77D3}"/>
  <tableColumns count="16">
    <tableColumn id="1" xr3:uid="{5646EEDB-73B7-4EF9-B04A-9A118ADDA397}" name="Número económico" dataDxfId="177"/>
    <tableColumn id="2" xr3:uid="{A65823E1-24CF-4FD7-847D-7B7001B48309}" name="Año" dataDxfId="176"/>
    <tableColumn id="3" xr3:uid="{53066F7F-92B1-4494-9324-C4DF805C10D9}" name="Puntaje invividual" dataDxfId="175"/>
    <tableColumn id="4" xr3:uid="{2978461A-1640-4126-94D9-BF74ED302115}" name="Puntaje Colectivo" dataDxfId="174"/>
    <tableColumn id="5" xr3:uid="{2FC78419-F99C-48AB-A9AC-6C5830FA7FAA}" name="Tipo (I,C,IC)" dataDxfId="173"/>
    <tableColumn id="6" xr3:uid="{79E87986-97D9-419F-B258-639768442D62}" name="Profesor" dataDxfId="172"/>
    <tableColumn id="7" xr3:uid="{464EA5B1-8128-441E-A404-065412032315}" name="Título Memorias" dataDxfId="171"/>
    <tableColumn id="8" xr3:uid="{F83D9BFD-AD5A-4276-9850-BCC99C6B8672}" name="Coautores" dataDxfId="170"/>
    <tableColumn id="9" xr3:uid="{7180EB17-20B7-4DBD-A001-4A8BC696F9BB}" name="Fecha Realizó" dataDxfId="169"/>
    <tableColumn id="10" xr3:uid="{201E9583-2A76-4BC1-B7AD-7576E4FB30DA}" name="Páginas" dataDxfId="168"/>
    <tableColumn id="11" xr3:uid="{BC1F4291-32C5-40EF-B341-194E208F321C}" name="Congreso" dataDxfId="167"/>
    <tableColumn id="12" xr3:uid="{F4ABEE98-39D2-44AE-8E9A-C1715BB17AF5}" name="Descripción" dataDxfId="166"/>
    <tableColumn id="13" xr3:uid="{B8E0C878-46FD-4547-BC65-89CAC5BB74A2}" name="País" dataDxfId="165"/>
    <tableColumn id="14" xr3:uid="{CEB3F389-C44E-44EE-811A-8C9EDFAAC803}" name="Observaciones" dataDxfId="164"/>
    <tableColumn id="15" xr3:uid="{A6A0AC4B-160B-4936-BFCB-05817FE1E46C}" name="Id Proyecto Asignado" dataDxfId="163"/>
    <tableColumn id="16" xr3:uid="{BC105C8C-1690-4D1E-94D0-080C107CB464}" name="Link al Archivo Adjunto" dataDxfId="16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7B3129-14A1-47C8-9922-6AA8A7101E9B}" name="artesp1213" displayName="artesp1213" ref="A1:W50" totalsRowShown="0" headerRowDxfId="161" dataDxfId="160">
  <autoFilter ref="A1:W50" xr:uid="{D40B576C-3FE4-479B-B215-ADE6C0618E01}"/>
  <tableColumns count="23">
    <tableColumn id="1" xr3:uid="{2599ACAD-EDA4-4589-87BE-A371675C91E7}" name="economico" dataDxfId="159"/>
    <tableColumn id="2" xr3:uid="{5A45EADE-CF59-47FD-B263-15A01DFAA3A2}" name="Año" dataDxfId="158"/>
    <tableColumn id="12" xr3:uid="{0B25355E-0FE0-45CB-9178-24B5F894856A}" name="Puntaje invividual" dataDxfId="157"/>
    <tableColumn id="18" xr3:uid="{5126DDC2-9328-404D-882E-986DD9B4AFC2}" name="Puntaje Colectivo" dataDxfId="156"/>
    <tableColumn id="24" xr3:uid="{8DB35F7B-27FB-4DD5-8BAE-121FBA509A07}" name="Tipo (I,C,IC)" dataDxfId="155"/>
    <tableColumn id="3" xr3:uid="{85B989AD-E95C-4362-B6E5-8656F563311E}" name="Profesor" dataDxfId="154"/>
    <tableColumn id="4" xr3:uid="{118CB1AB-47FD-4377-BEE3-9F3343B50EF5}" name="Título" dataDxfId="153"/>
    <tableColumn id="5" xr3:uid="{0FF92CD9-62DB-4BF0-BDCD-9F3A5A455802}" name="Subtítulo" dataDxfId="152"/>
    <tableColumn id="19" xr3:uid="{B43B2CFF-EA2D-46BC-9A97-42D39FEFC93B}" name="Coautores" dataDxfId="151"/>
    <tableColumn id="6" xr3:uid="{AEFA6B17-F0A5-45FF-8F64-DE1BF6CBADA5}" name="Tipo" dataDxfId="150"/>
    <tableColumn id="7" xr3:uid="{7A397B6E-2C79-4021-B5E2-10C9EB5F3DA0}" name="Revista" dataDxfId="149"/>
    <tableColumn id="8" xr3:uid="{5D67CB17-E184-4816-9C15-F144495F2568}" name="Art. Arbitrado" dataDxfId="148"/>
    <tableColumn id="9" xr3:uid="{C7C71B02-A517-4493-919C-335FC77F766C}" name="Art. en JCR" dataDxfId="147"/>
    <tableColumn id="10" xr3:uid="{3836ECA8-0F4D-488F-BDE8-223CC4708344}" name="Idioma" dataDxfId="146"/>
    <tableColumn id="11" xr3:uid="{02663A7E-929A-4029-B285-1B30CD92B271}" name="Fecha Aceptacion" dataDxfId="145"/>
    <tableColumn id="13" xr3:uid="{4267B5CF-ADB5-43B7-B91C-793839D99B20}" name="Fecha Publicacion" dataDxfId="144"/>
    <tableColumn id="14" xr3:uid="{548FFD79-E52D-4B89-9B17-0C2676B00214}" name="DOI" dataDxfId="143"/>
    <tableColumn id="21" xr3:uid="{D211E24D-1DDA-4536-9616-77A07DD3187B}" name="ISBN/ISSN" dataDxfId="142"/>
    <tableColumn id="22" xr3:uid="{A5A14AEC-8E1B-4AAD-BFA5-B1EA7CDBA33C}" name="Tiraje" dataDxfId="141"/>
    <tableColumn id="23" xr3:uid="{77496BD2-DEB8-4FBC-9091-4F295EA8A41B}" name="Art. en Otro" dataDxfId="140"/>
    <tableColumn id="15" xr3:uid="{27359888-DF3D-4FB7-9D86-F500C52AD55E}" name="Observaciones" dataDxfId="139"/>
    <tableColumn id="16" xr3:uid="{5DA004AC-E7EE-444D-913D-F374D2E6CE11}" name="Id Proyecto Asignado" dataDxfId="138"/>
    <tableColumn id="17" xr3:uid="{F8AB1A0C-2740-431B-9A9E-191708346EB7}" name="Link al Archivo Adjunto" dataDxfId="13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cos-inf.xoc.uam.mx/descargaProbatoriosSIA_SITPA.php?q=1_2_1_3-41101-20241216134528-4d73d9c6bfff7df22308.pdf" TargetMode="External"/><Relationship Id="rId13" Type="http://schemas.openxmlformats.org/officeDocument/2006/relationships/hyperlink" Target="https://academicos-inf.xoc.uam.mx/descargaProbatoriosSIA_SITPA.php?q=1_2_1_3-16287-20241212134416-9c761eb7aae04accf0c1.pdf" TargetMode="External"/><Relationship Id="rId18" Type="http://schemas.openxmlformats.org/officeDocument/2006/relationships/hyperlink" Target="https://academicos-inf.xoc.uam.mx/descargaProbatoriosSIA_SITPA.php?q=1_2_1_3-16287-20241212131354-1176c0b9a342ed9da81f.pdf" TargetMode="External"/><Relationship Id="rId3" Type="http://schemas.openxmlformats.org/officeDocument/2006/relationships/hyperlink" Target="https://academicos-inf.xoc.uam.mx/descargaProbatoriosSIA_SITPA.php?q=1_2_1_3-45363-20241219155924-a7d29aadcac890043ca8.pdf" TargetMode="External"/><Relationship Id="rId21" Type="http://schemas.openxmlformats.org/officeDocument/2006/relationships/drawing" Target="../drawings/drawing20.xml"/><Relationship Id="rId7" Type="http://schemas.openxmlformats.org/officeDocument/2006/relationships/hyperlink" Target="https://academicos-inf.xoc.uam.mx/descargaProbatoriosSIA_SITPA.php?q=1_2_1_3-41101-20241216135259-620015186c0b6cad857b.pdf" TargetMode="External"/><Relationship Id="rId12" Type="http://schemas.openxmlformats.org/officeDocument/2006/relationships/hyperlink" Target="https://academicos-inf.xoc.uam.mx/descargaProbatoriosSIA_SITPA.php?q=1_2_1_3-41101-20241212141154-7dc1a19f540b718f5d31.pdf" TargetMode="External"/><Relationship Id="rId17" Type="http://schemas.openxmlformats.org/officeDocument/2006/relationships/hyperlink" Target="https://academicos-inf.xoc.uam.mx/descargaProbatoriosSIA_SITPA.php?q=1_2_1_3-16287-20241212132925-c6d5baffd0e837eee365.pdf" TargetMode="External"/><Relationship Id="rId2" Type="http://schemas.openxmlformats.org/officeDocument/2006/relationships/hyperlink" Target="https://academicos-inf.xoc.uam.mx/descargaProbatoriosSIA_SITPA.php?q=1_2_1_3-41100-20241220105433-35f966b7d988692c10f3.pdf" TargetMode="External"/><Relationship Id="rId16" Type="http://schemas.openxmlformats.org/officeDocument/2006/relationships/hyperlink" Target="https://academicos-inf.xoc.uam.mx/descargaProbatoriosSIA_SITPA.php?q=1_2_1_3-16287-20241212133205-e5bdd4be7b2a2ce292fd.pdf" TargetMode="External"/><Relationship Id="rId20" Type="http://schemas.openxmlformats.org/officeDocument/2006/relationships/hyperlink" Target="https://academicos-inf.xoc.uam.mx/descargaProbatoriosSIA_SITPA.php?q=1_2_1_3-45363-20241219145827-1b592d46e2ce7bf2848a.pdf" TargetMode="External"/><Relationship Id="rId1" Type="http://schemas.openxmlformats.org/officeDocument/2006/relationships/hyperlink" Target="https://academicos-inf.xoc.uam.mx/descargaProbatoriosSIA_SITPA.php?q=1_2_1_3-41100-20241220105741-04b0749f94b02ab2dad0.pdf" TargetMode="External"/><Relationship Id="rId6" Type="http://schemas.openxmlformats.org/officeDocument/2006/relationships/hyperlink" Target="https://academicos-inf.xoc.uam.mx/descargaProbatoriosSIA_SITPA.php?q=1_2_1_3-35639-20250325201340-743b0b00eb71108400a8.pdf" TargetMode="External"/><Relationship Id="rId11" Type="http://schemas.openxmlformats.org/officeDocument/2006/relationships/hyperlink" Target="https://academicos-inf.xoc.uam.mx/descargaProbatoriosSIA_SITPA.php?q=1_2_1_3-41101-20241216132617-9928161c508e9015c02c.pdf" TargetMode="External"/><Relationship Id="rId5" Type="http://schemas.openxmlformats.org/officeDocument/2006/relationships/hyperlink" Target="https://academicos-inf.xoc.uam.mx/descargaProbatoriosSIA_SITPA.php?q=1_2_1_3-35639-20250325195339-330627c78db3b3c2d8c4.pdf" TargetMode="External"/><Relationship Id="rId15" Type="http://schemas.openxmlformats.org/officeDocument/2006/relationships/hyperlink" Target="https://academicos-inf.xoc.uam.mx/descargaProbatoriosSIA_SITPA.php?q=1_2_1_3-16287-20241212133805-2113545094912ac47541.pdf" TargetMode="External"/><Relationship Id="rId10" Type="http://schemas.openxmlformats.org/officeDocument/2006/relationships/hyperlink" Target="https://academicos-inf.xoc.uam.mx/descargaProbatoriosSIA_SITPA.php?q=1_2_1_3-41101-20241216132957-e10ac157aba17b6acc59.pdf" TargetMode="External"/><Relationship Id="rId19" Type="http://schemas.openxmlformats.org/officeDocument/2006/relationships/hyperlink" Target="https://academicos-inf.xoc.uam.mx/descargaProbatoriosSIA_SITPA.php?q=1_2_1_3-45363-20241219145648-64599fc70742f9313e46.pdf" TargetMode="External"/><Relationship Id="rId4" Type="http://schemas.openxmlformats.org/officeDocument/2006/relationships/hyperlink" Target="https://academicos-inf.xoc.uam.mx/descargaProbatoriosSIA_SITPA.php?q=1_2_1_3-45363-20241219154901-96ab8aa2fa652ab3f877.pdf" TargetMode="External"/><Relationship Id="rId9" Type="http://schemas.openxmlformats.org/officeDocument/2006/relationships/hyperlink" Target="https://academicos-inf.xoc.uam.mx/descargaProbatoriosSIA_SITPA.php?q=1_2_1_3-41101-20241216134148-a96160eba8b61f123733.pdf" TargetMode="External"/><Relationship Id="rId14" Type="http://schemas.openxmlformats.org/officeDocument/2006/relationships/hyperlink" Target="https://academicos-inf.xoc.uam.mx/descargaProbatoriosSIA_SITPA.php?q=1_2_1_3-16287-20241212134134-55cc47be49085b6d6d07.pdf" TargetMode="External"/><Relationship Id="rId22" Type="http://schemas.openxmlformats.org/officeDocument/2006/relationships/table" Target="../tables/table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s://academicos-inf.xoc.uam.mx/descargaProbatoriosSIA_SITPA.php?q=1_2_1_7-45363-20241220102857-4579ef4e83beddc2a1bf.pdf" TargetMode="External"/><Relationship Id="rId18" Type="http://schemas.openxmlformats.org/officeDocument/2006/relationships/hyperlink" Target="https://academicos-inf.xoc.uam.mx/descargaProbatoriosSIA_SITPA.php?q=1_2_1_7-45363-20241220101533-cde11aa630b9b6f825bb.pdf" TargetMode="External"/><Relationship Id="rId26" Type="http://schemas.openxmlformats.org/officeDocument/2006/relationships/hyperlink" Target="https://academicos-inf.xoc.uam.mx/descargaProbatoriosSIA_SITPA.php?q=1_2_1_7-35639-20250325205132-ab14f5069b9cd6b03db2.pdf" TargetMode="External"/><Relationship Id="rId39" Type="http://schemas.openxmlformats.org/officeDocument/2006/relationships/hyperlink" Target="https://academicos-inf.xoc.uam.mx/descargaProbatoriosSIA_SITPA.php?q=1_2_1_7-16287-20241213202902-35330789763be60fcfe0.pdf" TargetMode="External"/><Relationship Id="rId21" Type="http://schemas.openxmlformats.org/officeDocument/2006/relationships/hyperlink" Target="https://academicos-inf.xoc.uam.mx/descargaProbatoriosSIA_SITPA.php?q=1_2_1_7-35639-20250325204910-c963df44f510fb24ad99.pdf" TargetMode="External"/><Relationship Id="rId34" Type="http://schemas.openxmlformats.org/officeDocument/2006/relationships/hyperlink" Target="https://academicos-inf.xoc.uam.mx/descargaProbatoriosSIA_SITPA.php?q=1_2_1_7-16287-20241213214221-dba5140a3b6f9b9a8b4d.pdf" TargetMode="External"/><Relationship Id="rId42" Type="http://schemas.openxmlformats.org/officeDocument/2006/relationships/hyperlink" Target="https://academicos-inf.xoc.uam.mx/descargaProbatoriosSIA_SITPA.php?q=1_2_1_7-16287-20241213202018-eddbcac64ba603564006.pdf" TargetMode="External"/><Relationship Id="rId47" Type="http://schemas.openxmlformats.org/officeDocument/2006/relationships/hyperlink" Target="https://academicos-inf.xoc.uam.mx/descargaProbatoriosSIA_SITPA.php?q=1_2_1_7-16287-20241213195311-c72a63dc3c96713d13b6.pdf" TargetMode="External"/><Relationship Id="rId50" Type="http://schemas.openxmlformats.org/officeDocument/2006/relationships/hyperlink" Target="https://academicos-inf.xoc.uam.mx/descargaProbatoriosSIA_SITPA.php?q=1_2_1_7-41101-20241212135315-e1fda886e147ad52a5bc.pdf" TargetMode="External"/><Relationship Id="rId55" Type="http://schemas.openxmlformats.org/officeDocument/2006/relationships/hyperlink" Target="https://academicos-inf.xoc.uam.mx/descargaProbatoriosSIA_SITPA.php?q=1_2_1_7-41101-20241211112518-f047040b4ab464cfd11c.pdf" TargetMode="External"/><Relationship Id="rId7" Type="http://schemas.openxmlformats.org/officeDocument/2006/relationships/hyperlink" Target="https://academicos-inf.xoc.uam.mx/descargaProbatoriosSIA_SITPA.php?q=1_2_1_7-41100-20241220110703-dd557a8dcaa7fbf0eb78.pdf" TargetMode="External"/><Relationship Id="rId2" Type="http://schemas.openxmlformats.org/officeDocument/2006/relationships/hyperlink" Target="https://academicos-inf.xoc.uam.mx/descargaProbatoriosSIA_SITPA.php?q=1_2_1_7-41100-20241220112649-b338652709fc2c1b1951.pdf" TargetMode="External"/><Relationship Id="rId16" Type="http://schemas.openxmlformats.org/officeDocument/2006/relationships/hyperlink" Target="https://academicos-inf.xoc.uam.mx/descargaProbatoriosSIA_SITPA.php?q=1_2_1_7-45363-20241220102030-fb51458a365c252e8b47.pdf" TargetMode="External"/><Relationship Id="rId29" Type="http://schemas.openxmlformats.org/officeDocument/2006/relationships/hyperlink" Target="https://academicos-inf.xoc.uam.mx/descargaProbatoriosSIA_SITPA.php?q=1_2_1_7-35639-20250325205335-7e10f0b6d5a21c66e8c1.pdf" TargetMode="External"/><Relationship Id="rId11" Type="http://schemas.openxmlformats.org/officeDocument/2006/relationships/hyperlink" Target="https://academicos-inf.xoc.uam.mx/descargaProbatoriosSIA_SITPA.php?q=1_2_1_7-45363-20241220103511-22ed045b2bdee0558d22.pdf" TargetMode="External"/><Relationship Id="rId24" Type="http://schemas.openxmlformats.org/officeDocument/2006/relationships/hyperlink" Target="https://academicos-inf.xoc.uam.mx/descargaProbatoriosSIA_SITPA.php?q=1_2_1_7-35639-20250325205045-0ba357a646a1785baaee.pdf" TargetMode="External"/><Relationship Id="rId32" Type="http://schemas.openxmlformats.org/officeDocument/2006/relationships/hyperlink" Target="https://academicos-inf.xoc.uam.mx/descargaProbatoriosSIA_SITPA.php?q=1_2_1_7-35639-20250325205430-f641051d937b91888c09.pdf" TargetMode="External"/><Relationship Id="rId37" Type="http://schemas.openxmlformats.org/officeDocument/2006/relationships/hyperlink" Target="https://academicos-inf.xoc.uam.mx/descargaProbatoriosSIA_SITPA.php?q=1_2_1_7-16287-20241213204806-feb6238a2a77a5510bce.pdf" TargetMode="External"/><Relationship Id="rId40" Type="http://schemas.openxmlformats.org/officeDocument/2006/relationships/hyperlink" Target="https://academicos-inf.xoc.uam.mx/descargaProbatoriosSIA_SITPA.php?q=1_2_1_7-16287-20241213202621-28bc585ba2e9c4be2eb7.pdf" TargetMode="External"/><Relationship Id="rId45" Type="http://schemas.openxmlformats.org/officeDocument/2006/relationships/hyperlink" Target="https://academicos-inf.xoc.uam.mx/descargaProbatoriosSIA_SITPA.php?q=1_2_1_7-16287-20241213200607-3e35931f2d6791124abc.pdf" TargetMode="External"/><Relationship Id="rId53" Type="http://schemas.openxmlformats.org/officeDocument/2006/relationships/hyperlink" Target="https://academicos-inf.xoc.uam.mx/descargaProbatoriosSIA_SITPA.php?q=1_2_1_7-41101-20241211125219-ea2694d4c813bfbdc38c.pdf" TargetMode="External"/><Relationship Id="rId58" Type="http://schemas.openxmlformats.org/officeDocument/2006/relationships/table" Target="../tables/table12.xml"/><Relationship Id="rId5" Type="http://schemas.openxmlformats.org/officeDocument/2006/relationships/hyperlink" Target="https://academicos-inf.xoc.uam.mx/descargaProbatoriosSIA_SITPA.php?q=1_2_1_7-41100-20241220111236-de1f065f6853d1515b97.pdf" TargetMode="External"/><Relationship Id="rId19" Type="http://schemas.openxmlformats.org/officeDocument/2006/relationships/hyperlink" Target="https://academicos-inf.xoc.uam.mx/descargaProbatoriosSIA_SITPA.php?q=1_2_1_7-35639-20250325204800-153ec780378b875562af.pdf" TargetMode="External"/><Relationship Id="rId4" Type="http://schemas.openxmlformats.org/officeDocument/2006/relationships/hyperlink" Target="https://academicos-inf.xoc.uam.mx/descargaProbatoriosSIA_SITPA.php?q=1_2_1_7-41100-20241220111708-0d95eab85ded75e003a0.pdf" TargetMode="External"/><Relationship Id="rId9" Type="http://schemas.openxmlformats.org/officeDocument/2006/relationships/hyperlink" Target="https://academicos-inf.xoc.uam.mx/descargaProbatoriosSIA_SITPA.php?q=1_2_1_7-41100-20241220110212-4280ae4a9cd18e532815.pdf" TargetMode="External"/><Relationship Id="rId14" Type="http://schemas.openxmlformats.org/officeDocument/2006/relationships/hyperlink" Target="https://academicos-inf.xoc.uam.mx/descargaProbatoriosSIA_SITPA.php?q=1_2_1_7-45363-20241220102452-78093fa2fae402f90cc5.pdf" TargetMode="External"/><Relationship Id="rId22" Type="http://schemas.openxmlformats.org/officeDocument/2006/relationships/hyperlink" Target="https://academicos-inf.xoc.uam.mx/descargaProbatoriosSIA_SITPA.php?q=1_2_1_7-35639-20250325204953-572437422bf43b28e95d.pdf" TargetMode="External"/><Relationship Id="rId27" Type="http://schemas.openxmlformats.org/officeDocument/2006/relationships/hyperlink" Target="https://academicos-inf.xoc.uam.mx/descargaProbatoriosSIA_SITPA.php?q=1_2_1_7-35639-20250325205246-4c503eb89b6ea1d37819.pdf" TargetMode="External"/><Relationship Id="rId30" Type="http://schemas.openxmlformats.org/officeDocument/2006/relationships/hyperlink" Target="https://academicos-inf.xoc.uam.mx/descargaProbatoriosSIA_SITPA.php?q=1_2_1_7-35639-20250325205354-aed721889bcabc6fd053.pdf" TargetMode="External"/><Relationship Id="rId35" Type="http://schemas.openxmlformats.org/officeDocument/2006/relationships/hyperlink" Target="https://academicos-inf.xoc.uam.mx/descargaProbatoriosSIA_SITPA.php?q=1_2_1_7-16287-20241213214010-65823fa1249ba8947fb1.pdf" TargetMode="External"/><Relationship Id="rId43" Type="http://schemas.openxmlformats.org/officeDocument/2006/relationships/hyperlink" Target="https://academicos-inf.xoc.uam.mx/descargaProbatoriosSIA_SITPA.php?q=1_2_1_7-16287-20241213201538-145878c3785ba0820839.pdf" TargetMode="External"/><Relationship Id="rId48" Type="http://schemas.openxmlformats.org/officeDocument/2006/relationships/hyperlink" Target="https://academicos-inf.xoc.uam.mx/descargaProbatoriosSIA_SITPA.php?q=1_2_1_7-16287-20241213195017-d9aafc2016c4fa3bfae2.pdf" TargetMode="External"/><Relationship Id="rId56" Type="http://schemas.openxmlformats.org/officeDocument/2006/relationships/hyperlink" Target="https://academicos-inf.xoc.uam.mx/descargaProbatoriosSIA_SITPA.php?q=1_2_1_7-41101-20241211111451-e3ac325902f2b332ead1.pdf" TargetMode="External"/><Relationship Id="rId8" Type="http://schemas.openxmlformats.org/officeDocument/2006/relationships/hyperlink" Target="https://academicos-inf.xoc.uam.mx/descargaProbatoriosSIA_SITPA.php?q=1_2_1_7-41100-20241220110416-0533ed9f7c66e862a893.pdf" TargetMode="External"/><Relationship Id="rId51" Type="http://schemas.openxmlformats.org/officeDocument/2006/relationships/hyperlink" Target="https://academicos-inf.xoc.uam.mx/descargaProbatoriosSIA_SITPA.php?q=1_2_1_7-41101-20241211130329-028946029a7f64008583.pdf" TargetMode="External"/><Relationship Id="rId3" Type="http://schemas.openxmlformats.org/officeDocument/2006/relationships/hyperlink" Target="https://academicos-inf.xoc.uam.mx/descargaProbatoriosSIA_SITPA.php?q=1_2_1_7-41100-20241220112208-f4211db89091f61f7c39.pdf" TargetMode="External"/><Relationship Id="rId12" Type="http://schemas.openxmlformats.org/officeDocument/2006/relationships/hyperlink" Target="https://academicos-inf.xoc.uam.mx/descargaProbatoriosSIA_SITPA.php?q=1_2_1_7-45363-20241220103236-faebb890074ae1f98163.pdf" TargetMode="External"/><Relationship Id="rId17" Type="http://schemas.openxmlformats.org/officeDocument/2006/relationships/hyperlink" Target="https://academicos-inf.xoc.uam.mx/descargaProbatoriosSIA_SITPA.php?q=1_2_1_7-45363-20241220101806-2ad88cd41df9d09fa46a.pdf" TargetMode="External"/><Relationship Id="rId25" Type="http://schemas.openxmlformats.org/officeDocument/2006/relationships/hyperlink" Target="https://academicos-inf.xoc.uam.mx/descargaProbatoriosSIA_SITPA.php?q=1_2_1_7-35639-20250325205107-2664c8810232c22aaf8c.pdf" TargetMode="External"/><Relationship Id="rId33" Type="http://schemas.openxmlformats.org/officeDocument/2006/relationships/hyperlink" Target="https://academicos-inf.xoc.uam.mx/descargaProbatoriosSIA_SITPA.php?q=1_2_1_7-35639-20250325205446-4b914dd94e66c8dc8230.pdf" TargetMode="External"/><Relationship Id="rId38" Type="http://schemas.openxmlformats.org/officeDocument/2006/relationships/hyperlink" Target="https://academicos-inf.xoc.uam.mx/descargaProbatoriosSIA_SITPA.php?q=1_2_1_7-16287-20241213204304-835688193633541431e8.pdf" TargetMode="External"/><Relationship Id="rId46" Type="http://schemas.openxmlformats.org/officeDocument/2006/relationships/hyperlink" Target="https://academicos-inf.xoc.uam.mx/descargaProbatoriosSIA_SITPA.php?q=1_2_1_7-16287-20241213195546-fa7a2dda24802f3d6538.pdf" TargetMode="External"/><Relationship Id="rId20" Type="http://schemas.openxmlformats.org/officeDocument/2006/relationships/hyperlink" Target="https://academicos-inf.xoc.uam.mx/descargaProbatoriosSIA_SITPA.php?q=1_2_1_7-35639-20250325204845-9377e20246979acfc21e.pdf" TargetMode="External"/><Relationship Id="rId41" Type="http://schemas.openxmlformats.org/officeDocument/2006/relationships/hyperlink" Target="https://academicos-inf.xoc.uam.mx/descargaProbatoriosSIA_SITPA.php?q=1_2_1_7-16287-20241213202323-017944b210b7c0777f61.pdf" TargetMode="External"/><Relationship Id="rId54" Type="http://schemas.openxmlformats.org/officeDocument/2006/relationships/hyperlink" Target="https://academicos-inf.xoc.uam.mx/descargaProbatoriosSIA_SITPA.php?q=1_2_1_7-41101-20241211114031-43d6b7d1f8291e646ec5.pdf" TargetMode="External"/><Relationship Id="rId1" Type="http://schemas.openxmlformats.org/officeDocument/2006/relationships/hyperlink" Target="https://academicos-inf.xoc.uam.mx/descargaProbatoriosSIA_SITPA.php?q=1_2_1_7-41100-20241220113048-b070dd815f6e3a87a25b.pdf" TargetMode="External"/><Relationship Id="rId6" Type="http://schemas.openxmlformats.org/officeDocument/2006/relationships/hyperlink" Target="https://academicos-inf.xoc.uam.mx/descargaProbatoriosSIA_SITPA.php?q=1_2_1_7-41100-20241220111002-58f56bad852cdb9ef2a6.pdf" TargetMode="External"/><Relationship Id="rId15" Type="http://schemas.openxmlformats.org/officeDocument/2006/relationships/hyperlink" Target="https://academicos-inf.xoc.uam.mx/descargaProbatoriosSIA_SITPA.php?q=1_2_1_7-45363-20241220102244-d7912d6c25aeba87cb26.pdf" TargetMode="External"/><Relationship Id="rId23" Type="http://schemas.openxmlformats.org/officeDocument/2006/relationships/hyperlink" Target="https://academicos-inf.xoc.uam.mx/descargaProbatoriosSIA_SITPA.php?q=1_2_1_7-35639-20250325205010-8700bbb7b319eba670e4.pdf" TargetMode="External"/><Relationship Id="rId28" Type="http://schemas.openxmlformats.org/officeDocument/2006/relationships/hyperlink" Target="https://academicos-inf.xoc.uam.mx/descargaProbatoriosSIA_SITPA.php?q=1_2_1_7-35639-20250325205320-17dfe48767ac915d41b9.pdf" TargetMode="External"/><Relationship Id="rId36" Type="http://schemas.openxmlformats.org/officeDocument/2006/relationships/hyperlink" Target="https://academicos-inf.xoc.uam.mx/descargaProbatoriosSIA_SITPA.php?q=1_2_1_7-16287-20241213213555-9f92e88fddaff4f708fe.pdf" TargetMode="External"/><Relationship Id="rId49" Type="http://schemas.openxmlformats.org/officeDocument/2006/relationships/hyperlink" Target="https://academicos-inf.xoc.uam.mx/descargaProbatoriosSIA_SITPA.php?q=1_2_1_7-16287-20241213194541-40b470617a86bbfa13ba.pdf" TargetMode="External"/><Relationship Id="rId57" Type="http://schemas.openxmlformats.org/officeDocument/2006/relationships/drawing" Target="../drawings/drawing24.xml"/><Relationship Id="rId10" Type="http://schemas.openxmlformats.org/officeDocument/2006/relationships/hyperlink" Target="https://academicos-inf.xoc.uam.mx/descargaProbatoriosSIA_SITPA.php?q=1_2_1_7-45363-20241220104237-71e40b658313bd388e43.pdf" TargetMode="External"/><Relationship Id="rId31" Type="http://schemas.openxmlformats.org/officeDocument/2006/relationships/hyperlink" Target="https://academicos-inf.xoc.uam.mx/descargaProbatoriosSIA_SITPA.php?q=1_2_1_7-35639-20250325205412-0f185d23a264020ae5ad.pdf" TargetMode="External"/><Relationship Id="rId44" Type="http://schemas.openxmlformats.org/officeDocument/2006/relationships/hyperlink" Target="https://academicos-inf.xoc.uam.mx/descargaProbatoriosSIA_SITPA.php?q=1_2_1_7-16287-20241213201150-d3847def1820858443c3.pdf" TargetMode="External"/><Relationship Id="rId52" Type="http://schemas.openxmlformats.org/officeDocument/2006/relationships/hyperlink" Target="https://academicos-inf.xoc.uam.mx/descargaProbatoriosSIA_SITPA.php?q=1_2_1_7-41101-20241211125916-7f703ebbb20bc596da20.pdf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hyperlink" Target="https://academicos-inf.xoc.uam.mx/descargaProbatoriosSIA_SITPA.php?q=1_2_1_8-16287-20241213214504-97890a6f89bc12c0f53a.pdf" TargetMode="External"/><Relationship Id="rId7" Type="http://schemas.openxmlformats.org/officeDocument/2006/relationships/drawing" Target="../drawings/drawing25.xml"/><Relationship Id="rId2" Type="http://schemas.openxmlformats.org/officeDocument/2006/relationships/hyperlink" Target="https://academicos-inf.xoc.uam.mx/descargaProbatoriosSIA_SITPA.php?q=1_2_1_8-16287-20241213214934-442d7f3c0ddfbd533c85.pdf" TargetMode="External"/><Relationship Id="rId1" Type="http://schemas.openxmlformats.org/officeDocument/2006/relationships/hyperlink" Target="https://academicos-inf.xoc.uam.mx/descargaProbatoriosSIA_SITPA.php?q=1_2_1_8-45363-20241220084451-a51576978249d11add75.pdf" TargetMode="External"/><Relationship Id="rId6" Type="http://schemas.openxmlformats.org/officeDocument/2006/relationships/hyperlink" Target="https://academicos-inf.xoc.uam.mx/descargaProbatoriosSIA_SITPA.php?q=1_2_1_8-41101-20241211104233-07315363abfbb18abf1c.pdf" TargetMode="External"/><Relationship Id="rId5" Type="http://schemas.openxmlformats.org/officeDocument/2006/relationships/hyperlink" Target="https://academicos-inf.xoc.uam.mx/descargaProbatoriosSIA_SITPA.php?q=1_2_1_8-41101-20241211131116-7a936a30436db19e7c16.pdf" TargetMode="External"/><Relationship Id="rId4" Type="http://schemas.openxmlformats.org/officeDocument/2006/relationships/hyperlink" Target="https://academicos-inf.xoc.uam.mx/descargaProbatoriosSIA_SITPA.php?q=1_2_1_8-41101-20241212134227-4582ee4cee07a4fe6f65.pdf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hyperlink" Target="https://academicos-inf.xoc.uam.mx/descargaProbatoriosSIA_SITPA.php?q=1_2_1_11-35639-20250325195430-bd89c5c2f9ec1544ef50.pdf" TargetMode="External"/><Relationship Id="rId1" Type="http://schemas.openxmlformats.org/officeDocument/2006/relationships/hyperlink" Target="https://academicos-inf.xoc.uam.mx/descargaProbatoriosSIA_SITPA.php?q=1_2_1_11-35639-20250325200921-6d4995a56a7422a06d75.pdf" TargetMode="Externa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hyperlink" Target="https://academicos-inf.xoc.uam.mx/descargaProbatoriosSIA_SITPA.php?q=1_2_2-41101-20241211102908-4ccc59db8afddc2a1646.pdf" TargetMode="External"/><Relationship Id="rId1" Type="http://schemas.openxmlformats.org/officeDocument/2006/relationships/hyperlink" Target="https://academicos-inf.xoc.uam.mx/descargaProbatoriosSIA_SITPA.php?q=1_2_2-16287-20241212124831-1c842e4bc800ffa73543.pdf" TargetMode="External"/><Relationship Id="rId4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5D3E-B6F2-4D57-ADDD-81805B8934B7}">
  <dimension ref="A1:L36"/>
  <sheetViews>
    <sheetView zoomScale="80" zoomScaleNormal="80" workbookViewId="0">
      <selection activeCell="G38" sqref="G38"/>
    </sheetView>
  </sheetViews>
  <sheetFormatPr baseColWidth="10" defaultRowHeight="15" x14ac:dyDescent="0.25"/>
  <cols>
    <col min="1" max="1" width="21.7109375" customWidth="1"/>
    <col min="2" max="2" width="16.5703125" customWidth="1"/>
    <col min="3" max="3" width="17.5703125" customWidth="1"/>
    <col min="4" max="4" width="22" customWidth="1"/>
    <col min="5" max="5" width="38" customWidth="1"/>
    <col min="6" max="6" width="68.42578125" customWidth="1"/>
    <col min="7" max="7" width="18.7109375" customWidth="1"/>
    <col min="8" max="8" width="30" customWidth="1"/>
    <col min="9" max="9" width="18.7109375" customWidth="1"/>
    <col min="10" max="10" width="28.42578125" customWidth="1"/>
    <col min="11" max="11" width="34.5703125" customWidth="1"/>
    <col min="12" max="12" width="26.85546875" customWidth="1"/>
    <col min="13" max="13" width="18.140625" bestFit="1" customWidth="1"/>
    <col min="14" max="14" width="74.28515625" bestFit="1" customWidth="1"/>
    <col min="15" max="15" width="18.28515625" bestFit="1" customWidth="1"/>
    <col min="16" max="16" width="37.5703125" bestFit="1" customWidth="1"/>
    <col min="17" max="17" width="33.28515625" bestFit="1" customWidth="1"/>
  </cols>
  <sheetData>
    <row r="1" spans="1:12" x14ac:dyDescent="0.25">
      <c r="B1" s="112" t="s">
        <v>274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1:12" x14ac:dyDescent="0.25"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2" x14ac:dyDescent="0.25"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2" x14ac:dyDescent="0.25"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x14ac:dyDescent="0.25">
      <c r="B5" s="21"/>
      <c r="C5" s="99" t="s">
        <v>184</v>
      </c>
      <c r="D5" s="99" t="s">
        <v>183</v>
      </c>
      <c r="E5" s="21"/>
      <c r="F5" s="21"/>
      <c r="G5" s="21"/>
      <c r="H5" s="21"/>
      <c r="I5" s="21"/>
      <c r="J5" s="21"/>
      <c r="K5" s="21"/>
    </row>
    <row r="6" spans="1:12" x14ac:dyDescent="0.25">
      <c r="A6" t="s">
        <v>198</v>
      </c>
      <c r="B6" s="26" t="s">
        <v>140</v>
      </c>
      <c r="C6" s="26" t="s">
        <v>141</v>
      </c>
      <c r="D6" s="26" t="s">
        <v>142</v>
      </c>
      <c r="E6" s="26" t="s">
        <v>82</v>
      </c>
      <c r="F6" s="26" t="s">
        <v>83</v>
      </c>
      <c r="G6" s="26" t="s">
        <v>134</v>
      </c>
      <c r="H6" s="28" t="s">
        <v>138</v>
      </c>
      <c r="I6" s="26" t="s">
        <v>137</v>
      </c>
      <c r="J6" s="28" t="s">
        <v>139</v>
      </c>
      <c r="K6" s="26" t="s">
        <v>84</v>
      </c>
      <c r="L6" s="57" t="s">
        <v>150</v>
      </c>
    </row>
    <row r="7" spans="1:12" x14ac:dyDescent="0.25">
      <c r="A7" t="s">
        <v>192</v>
      </c>
      <c r="B7" s="22">
        <v>220</v>
      </c>
      <c r="C7" s="22">
        <v>660</v>
      </c>
      <c r="D7" s="22">
        <f>AVERAGE(B7:C7)</f>
        <v>440</v>
      </c>
      <c r="E7" s="23" t="s">
        <v>85</v>
      </c>
      <c r="F7" s="24" t="s">
        <v>113</v>
      </c>
      <c r="G7" s="22">
        <f>SUM('1_1_3_1_paquete_didactico_manua'!G22)</f>
        <v>0</v>
      </c>
      <c r="H7" s="22">
        <f>SUM('1_1_3_1_paquete_didactico_manua'!H22)</f>
        <v>0</v>
      </c>
      <c r="I7" s="22">
        <f>SUM('1_1_3_1_paquete_didactico_manua'!G23)</f>
        <v>0</v>
      </c>
      <c r="J7" s="56">
        <f>SUM('1_1_3_1_paquete_didactico_manua'!H23)</f>
        <v>0</v>
      </c>
      <c r="K7" s="22">
        <f>SUM('1_1_3_1_paquete_didactico_manua'!G21)</f>
        <v>0</v>
      </c>
      <c r="L7" s="59">
        <f>SUM(H7,J7)</f>
        <v>0</v>
      </c>
    </row>
    <row r="8" spans="1:12" x14ac:dyDescent="0.25">
      <c r="B8" s="22">
        <v>220</v>
      </c>
      <c r="C8" s="22">
        <v>660</v>
      </c>
      <c r="D8" s="22">
        <f t="shared" ref="D8:D30" si="0">AVERAGE(B8:C8)</f>
        <v>440</v>
      </c>
      <c r="E8" s="23" t="s">
        <v>86</v>
      </c>
      <c r="F8" s="24" t="s">
        <v>108</v>
      </c>
      <c r="G8" s="22">
        <f>SUM('1_1_3_2_notas_de_curso_normal'!G20)</f>
        <v>0</v>
      </c>
      <c r="H8" s="22">
        <f>SUM('1_1_3_2_notas_de_curso_normal'!H20)</f>
        <v>0</v>
      </c>
      <c r="I8" s="22">
        <f>SUM('1_1_3_2_notas_de_curso_normal'!G21)</f>
        <v>0</v>
      </c>
      <c r="J8" s="22">
        <f>SUM('1_1_3_2_notas_de_curso_normal'!H21)</f>
        <v>0</v>
      </c>
      <c r="K8" s="22">
        <f>SUM('1_1_3_2_notas_de_curso_normal'!G19)</f>
        <v>0</v>
      </c>
      <c r="L8" s="58">
        <f t="shared" ref="L8:L18" si="1">SUM(H8,J8)</f>
        <v>0</v>
      </c>
    </row>
    <row r="9" spans="1:12" x14ac:dyDescent="0.25">
      <c r="B9" s="22">
        <v>220</v>
      </c>
      <c r="C9" s="22">
        <v>1100</v>
      </c>
      <c r="D9" s="22">
        <f t="shared" si="0"/>
        <v>660</v>
      </c>
      <c r="E9" s="23" t="s">
        <v>87</v>
      </c>
      <c r="F9" s="24" t="s">
        <v>109</v>
      </c>
      <c r="G9" s="22">
        <f>SUM('1_1_3_3_notas_de_curso_especial'!G20)</f>
        <v>0</v>
      </c>
      <c r="H9" s="22">
        <f>SUM('1_1_3_3_notas_de_curso_especial'!H20)</f>
        <v>0</v>
      </c>
      <c r="I9" s="22">
        <f>SUM('1_1_3_3_notas_de_curso_especial'!G21)</f>
        <v>0</v>
      </c>
      <c r="J9" s="22">
        <f>SUM('1_1_3_3_notas_de_curso_especial'!H21)</f>
        <v>0</v>
      </c>
      <c r="K9" s="22">
        <f>SUM('1_1_3_3_notas_de_curso_especial'!G19)</f>
        <v>0</v>
      </c>
      <c r="L9" s="58">
        <f t="shared" si="1"/>
        <v>0</v>
      </c>
    </row>
    <row r="10" spans="1:12" x14ac:dyDescent="0.25">
      <c r="B10" s="22">
        <v>110</v>
      </c>
      <c r="C10" s="22">
        <v>880</v>
      </c>
      <c r="D10" s="22">
        <f t="shared" si="0"/>
        <v>495</v>
      </c>
      <c r="E10" s="23" t="s">
        <v>88</v>
      </c>
      <c r="F10" s="24" t="s">
        <v>110</v>
      </c>
      <c r="G10" s="22">
        <f>SUM('1_1_3_4_antologias_comentadas'!G20)</f>
        <v>0</v>
      </c>
      <c r="H10" s="22">
        <f>SUM('1_1_3_4_antologias_comentadas'!H20)</f>
        <v>0</v>
      </c>
      <c r="I10" s="22">
        <f>SUM('1_1_3_4_antologias_comentadas'!G21)</f>
        <v>0</v>
      </c>
      <c r="J10" s="22">
        <f>SUM('1_1_3_4_antologias_comentadas'!H21)</f>
        <v>0</v>
      </c>
      <c r="K10" s="22">
        <f>SUM('1_1_3_4_antologias_comentadas'!G19)</f>
        <v>0</v>
      </c>
      <c r="L10" s="58">
        <f t="shared" si="1"/>
        <v>0</v>
      </c>
    </row>
    <row r="11" spans="1:12" x14ac:dyDescent="0.25">
      <c r="B11" s="22">
        <v>2200</v>
      </c>
      <c r="C11" s="22">
        <v>6600</v>
      </c>
      <c r="D11" s="22">
        <f t="shared" si="0"/>
        <v>4400</v>
      </c>
      <c r="E11" s="23" t="s">
        <v>89</v>
      </c>
      <c r="F11" s="24" t="s">
        <v>111</v>
      </c>
      <c r="G11" s="22">
        <f>SUM('1_1_3_5_libros_de_texto'!G20)</f>
        <v>0</v>
      </c>
      <c r="H11" s="22">
        <f>SUM('1_1_3_5_libros_de_texto'!H20)</f>
        <v>0</v>
      </c>
      <c r="I11" s="22">
        <f>SUM('1_1_3_5_libros_de_texto'!G21)</f>
        <v>0</v>
      </c>
      <c r="J11" s="22">
        <f>SUM('1_1_3_5_libros_de_texto'!H21)</f>
        <v>0</v>
      </c>
      <c r="K11" s="22">
        <f>SUM('1_1_3_5_libros_de_texto'!G19)</f>
        <v>0</v>
      </c>
      <c r="L11" s="58">
        <f t="shared" si="1"/>
        <v>0</v>
      </c>
    </row>
    <row r="12" spans="1:12" x14ac:dyDescent="0.25">
      <c r="B12" s="22">
        <v>220</v>
      </c>
      <c r="C12" s="22">
        <v>660</v>
      </c>
      <c r="D12" s="22">
        <f t="shared" si="0"/>
        <v>440</v>
      </c>
      <c r="E12" s="23" t="s">
        <v>90</v>
      </c>
      <c r="F12" s="24" t="s">
        <v>112</v>
      </c>
      <c r="G12" s="22">
        <f>SUM('1_1_3_6_doct_audio_video_cine_f'!G20)</f>
        <v>0</v>
      </c>
      <c r="H12" s="22">
        <f>SUM('1_1_3_6_doct_audio_video_cine_f'!H20)</f>
        <v>0</v>
      </c>
      <c r="I12" s="22">
        <f>SUM('1_1_3_6_doct_audio_video_cine_f'!G21)</f>
        <v>0</v>
      </c>
      <c r="J12" s="22">
        <f>SUM('1_1_3_6_doct_audio_video_cine_f'!H21)</f>
        <v>0</v>
      </c>
      <c r="K12" s="22">
        <f>SUM('1_1_3_6_doct_audio_video_cine_f'!G19)</f>
        <v>0</v>
      </c>
      <c r="L12" s="58">
        <f t="shared" si="1"/>
        <v>0</v>
      </c>
    </row>
    <row r="13" spans="1:12" x14ac:dyDescent="0.25">
      <c r="B13" s="22">
        <v>660</v>
      </c>
      <c r="C13" s="22">
        <v>2200</v>
      </c>
      <c r="D13" s="22">
        <f t="shared" si="0"/>
        <v>1430</v>
      </c>
      <c r="E13" s="23" t="s">
        <v>91</v>
      </c>
      <c r="F13" s="24" t="s">
        <v>114</v>
      </c>
      <c r="G13" s="22">
        <f>SUM('1_1_3_7_equipo_laboratorio_mod_'!G20)</f>
        <v>0</v>
      </c>
      <c r="H13" s="22">
        <f>SUM('1_1_3_6_doct_audio_video_cine_f'!H20)</f>
        <v>0</v>
      </c>
      <c r="I13" s="22">
        <f>SUM('1_1_3_7_equipo_laboratorio_mod_'!G21)</f>
        <v>0</v>
      </c>
      <c r="J13" s="56">
        <f>SUM('1_1_3_7_equipo_laboratorio_mod_'!H21)</f>
        <v>0</v>
      </c>
      <c r="K13" s="22">
        <f>SUM('1_1_3_7_equipo_laboratorio_mod_'!G19)</f>
        <v>0</v>
      </c>
      <c r="L13" s="59">
        <f t="shared" si="1"/>
        <v>0</v>
      </c>
    </row>
    <row r="14" spans="1:12" x14ac:dyDescent="0.25">
      <c r="B14" s="22">
        <v>660</v>
      </c>
      <c r="C14" s="22">
        <v>6600</v>
      </c>
      <c r="D14" s="22">
        <f t="shared" si="0"/>
        <v>3630</v>
      </c>
      <c r="E14" s="23" t="s">
        <v>92</v>
      </c>
      <c r="F14" s="24" t="s">
        <v>115</v>
      </c>
      <c r="G14" s="22">
        <f>SUM('1_1_3_8_des_paq_comp_plataforma'!G20)</f>
        <v>0</v>
      </c>
      <c r="H14" s="22">
        <f>SUM('1_1_3_8_des_paq_comp_plataforma'!H20)</f>
        <v>0</v>
      </c>
      <c r="I14" s="22">
        <f>SUM('1_1_3_8_des_paq_comp_plataforma'!G21)</f>
        <v>0</v>
      </c>
      <c r="J14" s="22">
        <f>SUM('1_1_3_8_des_paq_comp_plataforma'!H21)</f>
        <v>0</v>
      </c>
      <c r="K14" s="22">
        <f>SUM('1_1_3_8_des_paq_comp_plataforma'!G19)</f>
        <v>0</v>
      </c>
      <c r="L14" s="58">
        <f t="shared" si="1"/>
        <v>0</v>
      </c>
    </row>
    <row r="15" spans="1:12" x14ac:dyDescent="0.25">
      <c r="B15" s="22">
        <v>660</v>
      </c>
      <c r="C15" s="22">
        <v>2200</v>
      </c>
      <c r="D15" s="22">
        <f t="shared" si="0"/>
        <v>1430</v>
      </c>
      <c r="E15" s="23" t="s">
        <v>93</v>
      </c>
      <c r="F15" s="24" t="s">
        <v>116</v>
      </c>
      <c r="G15" s="22">
        <f>SUM('1_1_3_9_trad_public_de_libros'!G20)</f>
        <v>0</v>
      </c>
      <c r="H15" s="22">
        <f>SUM('1_1_3_9_trad_public_de_libros'!H20)</f>
        <v>0</v>
      </c>
      <c r="I15" s="22">
        <f>SUM('1_1_3_9_trad_public_de_libros'!G21)</f>
        <v>0</v>
      </c>
      <c r="J15" s="22">
        <f>SUM('1_1_3_9_trad_public_de_libros'!H21)</f>
        <v>0</v>
      </c>
      <c r="K15" s="22">
        <f>SUM('1_1_3_9_trad_public_de_libros'!G19)</f>
        <v>0</v>
      </c>
      <c r="L15" s="58">
        <f t="shared" si="1"/>
        <v>0</v>
      </c>
    </row>
    <row r="16" spans="1:12" x14ac:dyDescent="0.25">
      <c r="B16" s="22">
        <v>110</v>
      </c>
      <c r="C16" s="22">
        <v>550</v>
      </c>
      <c r="D16" s="22">
        <f t="shared" si="0"/>
        <v>330</v>
      </c>
      <c r="E16" s="23" t="s">
        <v>94</v>
      </c>
      <c r="F16" s="24" t="s">
        <v>117</v>
      </c>
      <c r="G16" s="22">
        <f>SUM('1_1_3_10_trad_public_articulo'!G20)</f>
        <v>0</v>
      </c>
      <c r="H16" s="22">
        <f>SUM('1_1_3_10_trad_public_articulo'!H20)</f>
        <v>0</v>
      </c>
      <c r="I16" s="22">
        <f>SUM('1_1_3_10_trad_public_articulo'!G21)</f>
        <v>0</v>
      </c>
      <c r="J16" s="22">
        <f>SUM('1_1_3_10_trad_public_articulo'!H21)</f>
        <v>0</v>
      </c>
      <c r="K16" s="22">
        <f>SUM('1_1_3_10_trad_public_articulo'!G19)</f>
        <v>0</v>
      </c>
      <c r="L16" s="58">
        <f t="shared" si="1"/>
        <v>0</v>
      </c>
    </row>
    <row r="17" spans="1:12" x14ac:dyDescent="0.25">
      <c r="B17" s="22">
        <v>110</v>
      </c>
      <c r="C17" s="22">
        <v>550</v>
      </c>
      <c r="D17" s="22">
        <f t="shared" si="0"/>
        <v>330</v>
      </c>
      <c r="E17" s="25" t="s">
        <v>95</v>
      </c>
      <c r="F17" s="24" t="s">
        <v>118</v>
      </c>
      <c r="G17" s="22">
        <f>SUM('1_1_3_11_trad_edit_documentales'!G20)</f>
        <v>0</v>
      </c>
      <c r="H17" s="22">
        <f>SUM('1_1_3_11_trad_edit_documentales'!H20)</f>
        <v>0</v>
      </c>
      <c r="I17" s="22">
        <f>SUM('1_1_3_11_trad_edit_documentales'!G21)</f>
        <v>0</v>
      </c>
      <c r="J17" s="22">
        <f>SUM('1_1_3_11_trad_edit_documentales'!H21)</f>
        <v>0</v>
      </c>
      <c r="K17" s="22">
        <f>SUM('1_1_3_11_trad_edit_documentales'!G19)</f>
        <v>0</v>
      </c>
      <c r="L17" s="58">
        <f t="shared" si="1"/>
        <v>0</v>
      </c>
    </row>
    <row r="18" spans="1:12" x14ac:dyDescent="0.25">
      <c r="B18" s="22">
        <v>220</v>
      </c>
      <c r="C18" s="22">
        <v>660</v>
      </c>
      <c r="D18" s="22">
        <f t="shared" si="0"/>
        <v>440</v>
      </c>
      <c r="E18" s="25" t="s">
        <v>96</v>
      </c>
      <c r="F18" s="24" t="s">
        <v>119</v>
      </c>
      <c r="G18" s="22">
        <f>SUM('1_1_3_12_des_aula_virtual'!G20)</f>
        <v>0</v>
      </c>
      <c r="H18" s="22">
        <f>SUM('1_1_3_12_des_aula_virtual'!H20)</f>
        <v>0</v>
      </c>
      <c r="I18" s="22">
        <f>SUM('1_1_3_12_des_aula_virtual'!G21)</f>
        <v>0</v>
      </c>
      <c r="J18" s="22">
        <f>SUM('1_1_3_12_des_aula_virtual'!H21)</f>
        <v>0</v>
      </c>
      <c r="K18" s="22">
        <f>SUM('1_1_3_12_des_aula_virtual'!G19)</f>
        <v>0</v>
      </c>
      <c r="L18" s="58">
        <f t="shared" si="1"/>
        <v>0</v>
      </c>
    </row>
    <row r="19" spans="1:12" x14ac:dyDescent="0.25">
      <c r="A19" t="s">
        <v>191</v>
      </c>
      <c r="B19" s="22">
        <v>110</v>
      </c>
      <c r="C19" s="22">
        <v>330</v>
      </c>
      <c r="D19" s="22">
        <f t="shared" si="0"/>
        <v>220</v>
      </c>
      <c r="E19" s="25" t="s">
        <v>97</v>
      </c>
      <c r="F19" s="37" t="s">
        <v>120</v>
      </c>
      <c r="G19" s="38">
        <f>SUM('1_2_1_1_reporte_invest_tecnico'!G20)</f>
        <v>0</v>
      </c>
      <c r="H19" s="55">
        <f>SUM('1_2_1_1_reporte_invest_tecnico'!H20)</f>
        <v>0</v>
      </c>
      <c r="I19" s="38">
        <f>SUM('1_2_1_1_reporte_invest_tecnico'!G21)</f>
        <v>0</v>
      </c>
      <c r="J19" s="56">
        <f>SUM('1_2_1_1_reporte_invest_tecnico'!H21)</f>
        <v>0</v>
      </c>
      <c r="K19" s="38">
        <f>SUM('1_2_1_1_reporte_invest_tecnico'!G19)</f>
        <v>0</v>
      </c>
      <c r="L19" s="59">
        <f>SUM(H19,J19)</f>
        <v>0</v>
      </c>
    </row>
    <row r="20" spans="1:12" x14ac:dyDescent="0.25">
      <c r="B20" s="22">
        <v>220</v>
      </c>
      <c r="C20" s="22">
        <v>880</v>
      </c>
      <c r="D20" s="22">
        <f t="shared" si="0"/>
        <v>550</v>
      </c>
      <c r="E20" s="25" t="s">
        <v>98</v>
      </c>
      <c r="F20" s="24" t="s">
        <v>121</v>
      </c>
      <c r="G20" s="22">
        <f>SUM('1_2_1_2_memorias_congreso_exten'!G20)</f>
        <v>0</v>
      </c>
      <c r="H20" s="22">
        <f>SUM('1_2_1_2_memorias_congreso_exten'!H20)</f>
        <v>0</v>
      </c>
      <c r="I20" s="22">
        <f>SUM('1_2_1_2_memorias_congreso_exten'!G21)</f>
        <v>0</v>
      </c>
      <c r="J20" s="22">
        <f>SUM('1_2_1_2_memorias_congreso_exten'!H21)</f>
        <v>0</v>
      </c>
      <c r="K20" s="22">
        <f>SUM('1_2_1_2_memorias_congreso_exten'!G19)</f>
        <v>0</v>
      </c>
      <c r="L20" s="58">
        <f>SUM(H20,J20)</f>
        <v>0</v>
      </c>
    </row>
    <row r="21" spans="1:12" x14ac:dyDescent="0.25">
      <c r="B21" s="22">
        <v>880</v>
      </c>
      <c r="C21" s="22">
        <v>3300</v>
      </c>
      <c r="D21" s="22">
        <f t="shared" si="0"/>
        <v>2090</v>
      </c>
      <c r="E21" s="25" t="s">
        <v>132</v>
      </c>
      <c r="F21" s="37" t="s">
        <v>122</v>
      </c>
      <c r="G21" s="38">
        <f>SUM('1_2_1_3_art_especializado_inves'!G57)</f>
        <v>21</v>
      </c>
      <c r="H21" s="56">
        <f>SUM('1_2_1_3_art_especializado_inves'!H57)</f>
        <v>43890</v>
      </c>
      <c r="I21" s="38">
        <f>SUM('1_2_1_3_art_especializado_inves'!G58)</f>
        <v>3</v>
      </c>
      <c r="J21" s="56">
        <f>SUM('1_2_1_3_art_especializado_inves'!H58)</f>
        <v>9900</v>
      </c>
      <c r="K21" s="38">
        <f>SUM('1_2_1_3_art_especializado_inves'!G56)</f>
        <v>24</v>
      </c>
      <c r="L21" s="59">
        <f>SUM(H21,J21)</f>
        <v>53790</v>
      </c>
    </row>
    <row r="22" spans="1:12" x14ac:dyDescent="0.25">
      <c r="B22" s="22">
        <v>2200</v>
      </c>
      <c r="C22" s="22">
        <v>6600</v>
      </c>
      <c r="D22" s="22">
        <f t="shared" si="0"/>
        <v>4400</v>
      </c>
      <c r="E22" s="25" t="s">
        <v>99</v>
      </c>
      <c r="F22" s="37" t="s">
        <v>123</v>
      </c>
      <c r="G22" s="38">
        <f>SUM('1_2_1_4_libro_cientifico'!G20)</f>
        <v>1</v>
      </c>
      <c r="H22" s="56">
        <f>SUM('1_2_1_4_libro_cientifico'!H20)</f>
        <v>4400</v>
      </c>
      <c r="I22" s="38">
        <f>SUM('1_2_1_4_libro_cientifico'!G21)</f>
        <v>0</v>
      </c>
      <c r="J22" s="56">
        <f>SUM('1_2_1_4_libro_cientifico'!H21)</f>
        <v>0</v>
      </c>
      <c r="K22" s="38">
        <f>SUM('1_2_1_4_libro_cientifico'!G19)</f>
        <v>1</v>
      </c>
      <c r="L22" s="59">
        <f t="shared" ref="L22:L30" si="2">SUM(H22,J22)</f>
        <v>4400</v>
      </c>
    </row>
    <row r="23" spans="1:12" x14ac:dyDescent="0.25">
      <c r="B23" s="22">
        <v>110</v>
      </c>
      <c r="C23" s="22">
        <v>550</v>
      </c>
      <c r="D23" s="22">
        <f t="shared" si="0"/>
        <v>330</v>
      </c>
      <c r="E23" s="25" t="s">
        <v>100</v>
      </c>
      <c r="F23" s="24" t="s">
        <v>124</v>
      </c>
      <c r="G23" s="22">
        <f>SUM('1_2_1_5_patentes_registro_acept'!G20)</f>
        <v>0</v>
      </c>
      <c r="H23" s="22">
        <f>SUM('1_2_1_5_patentes_registro_acept'!H20)</f>
        <v>0</v>
      </c>
      <c r="I23" s="22">
        <f>SUM('1_2_1_5_patentes_registro_acept'!G21)</f>
        <v>0</v>
      </c>
      <c r="J23" s="22">
        <f>SUM('1_2_1_5_patentes_registro_acept'!H21)</f>
        <v>0</v>
      </c>
      <c r="K23" s="22">
        <f>SUM('1_2_1_5_patentes_registro_acept'!G19)</f>
        <v>0</v>
      </c>
      <c r="L23" s="58">
        <f t="shared" si="2"/>
        <v>0</v>
      </c>
    </row>
    <row r="24" spans="1:12" x14ac:dyDescent="0.25">
      <c r="B24" s="22">
        <v>2200</v>
      </c>
      <c r="C24" s="22">
        <v>6600</v>
      </c>
      <c r="D24" s="22">
        <f t="shared" si="0"/>
        <v>4400</v>
      </c>
      <c r="E24" s="25" t="s">
        <v>101</v>
      </c>
      <c r="F24" s="24" t="s">
        <v>125</v>
      </c>
      <c r="G24" s="22">
        <f>SUM('1_2_1_6_expedicion_titulo_paten'!G20)</f>
        <v>0</v>
      </c>
      <c r="H24" s="22">
        <f>SUM('1_2_1_6_expedicion_titulo_paten'!H20)</f>
        <v>0</v>
      </c>
      <c r="I24" s="22">
        <f>SUM('1_2_1_6_expedicion_titulo_paten'!G21)</f>
        <v>0</v>
      </c>
      <c r="J24" s="22">
        <f>SUM('1_2_1_6_expedicion_titulo_paten'!H21)</f>
        <v>0</v>
      </c>
      <c r="K24" s="22">
        <f>SUM('1_2_1_6_expedicion_titulo_paten'!G19)</f>
        <v>0</v>
      </c>
      <c r="L24" s="58">
        <f t="shared" si="2"/>
        <v>0</v>
      </c>
    </row>
    <row r="25" spans="1:12" x14ac:dyDescent="0.25">
      <c r="B25" s="22">
        <v>110</v>
      </c>
      <c r="C25" s="22">
        <v>330</v>
      </c>
      <c r="D25" s="22">
        <f t="shared" si="0"/>
        <v>220</v>
      </c>
      <c r="E25" s="25" t="s">
        <v>102</v>
      </c>
      <c r="F25" s="37" t="s">
        <v>126</v>
      </c>
      <c r="G25" s="38">
        <f>SUM('1_2_1_7_trab_pres_event_especia'!G63)</f>
        <v>50</v>
      </c>
      <c r="H25" s="56">
        <f>SUM('1_2_1_7_trab_pres_event_especia'!H63)</f>
        <v>11000</v>
      </c>
      <c r="I25" s="38">
        <f>SUM('1_2_1_7_trab_pres_event_especia'!G64)</f>
        <v>6</v>
      </c>
      <c r="J25" s="56">
        <f>SUM('1_2_1_7_trab_pres_event_especia'!H64)</f>
        <v>1980</v>
      </c>
      <c r="K25" s="38">
        <f>SUM('1_2_1_7_trab_pres_event_especia'!G62)</f>
        <v>56</v>
      </c>
      <c r="L25" s="59">
        <f t="shared" si="2"/>
        <v>12980</v>
      </c>
    </row>
    <row r="26" spans="1:12" x14ac:dyDescent="0.25">
      <c r="B26" s="22">
        <v>330</v>
      </c>
      <c r="C26" s="22">
        <v>660</v>
      </c>
      <c r="D26" s="22">
        <f t="shared" si="0"/>
        <v>495</v>
      </c>
      <c r="E26" s="25" t="s">
        <v>103</v>
      </c>
      <c r="F26" s="37" t="s">
        <v>127</v>
      </c>
      <c r="G26" s="38">
        <f>SUM('1_2_1_8_conferencias_magistrale'!G15)</f>
        <v>6</v>
      </c>
      <c r="H26" s="56">
        <f>SUM('1_2_1_8_conferencias_magistrale'!H15)</f>
        <v>2970</v>
      </c>
      <c r="I26" s="22">
        <f>SUM('1_2_1_8_conferencias_magistrale'!G16)</f>
        <v>0</v>
      </c>
      <c r="J26" s="22">
        <f>SUM('1_2_1_8_conferencias_magistrale'!H16)</f>
        <v>0</v>
      </c>
      <c r="K26" s="38">
        <f>SUM('1_2_1_8_conferencias_magistrale'!G14)</f>
        <v>6</v>
      </c>
      <c r="L26" s="59">
        <f t="shared" si="2"/>
        <v>2970</v>
      </c>
    </row>
    <row r="27" spans="1:12" x14ac:dyDescent="0.25">
      <c r="B27" s="22">
        <v>880</v>
      </c>
      <c r="C27" s="22">
        <v>3300</v>
      </c>
      <c r="D27" s="22">
        <f t="shared" si="0"/>
        <v>2090</v>
      </c>
      <c r="E27" s="25" t="s">
        <v>104</v>
      </c>
      <c r="F27" s="24" t="s">
        <v>128</v>
      </c>
      <c r="G27" s="22">
        <f>SUM('1_2_1_9_des_prototipo_modelo_in'!G20)</f>
        <v>0</v>
      </c>
      <c r="H27" s="22">
        <f>SUM('1_2_1_9_des_prototipo_modelo_in'!H20)</f>
        <v>0</v>
      </c>
      <c r="I27" s="22">
        <f>SUM('1_2_1_9_des_prototipo_modelo_in'!G21)</f>
        <v>0</v>
      </c>
      <c r="J27" s="22">
        <f>SUM('1_2_1_9_des_prototipo_modelo_in'!H21)</f>
        <v>0</v>
      </c>
      <c r="K27" s="22">
        <f>SUM('1_2_1_9_des_prototipo_modelo_in'!G19)</f>
        <v>0</v>
      </c>
      <c r="L27" s="58">
        <f t="shared" si="2"/>
        <v>0</v>
      </c>
    </row>
    <row r="28" spans="1:12" x14ac:dyDescent="0.25">
      <c r="B28" s="22">
        <v>660</v>
      </c>
      <c r="C28" s="22">
        <v>6600</v>
      </c>
      <c r="D28" s="22">
        <f t="shared" si="0"/>
        <v>3630</v>
      </c>
      <c r="E28" s="25" t="s">
        <v>105</v>
      </c>
      <c r="F28" s="24" t="s">
        <v>129</v>
      </c>
      <c r="G28" s="22">
        <f>SUM('1_2_1_10_des_paq_computacionale'!G20)</f>
        <v>0</v>
      </c>
      <c r="H28" s="22">
        <f>SUM('1_2_1_10_des_paq_computacionale'!H20)</f>
        <v>0</v>
      </c>
      <c r="I28" s="22">
        <f>SUM('1_2_1_10_des_paq_computacionale'!G21)</f>
        <v>0</v>
      </c>
      <c r="J28" s="22">
        <f>SUM('1_2_1_10_des_paq_computacionale'!H21)</f>
        <v>0</v>
      </c>
      <c r="K28" s="22">
        <f>SUM('1_2_1_10_des_paq_computacionale'!G19)</f>
        <v>0</v>
      </c>
      <c r="L28" s="58">
        <f t="shared" si="2"/>
        <v>0</v>
      </c>
    </row>
    <row r="29" spans="1:12" x14ac:dyDescent="0.25">
      <c r="B29" s="22">
        <v>1100</v>
      </c>
      <c r="C29" s="22">
        <v>6600</v>
      </c>
      <c r="D29" s="22">
        <f t="shared" si="0"/>
        <v>3850</v>
      </c>
      <c r="E29" s="25" t="s">
        <v>106</v>
      </c>
      <c r="F29" s="37" t="s">
        <v>130</v>
      </c>
      <c r="G29" s="38">
        <f>SUM('1_2_1_11_cood_libro_cient_colec'!G21)</f>
        <v>1</v>
      </c>
      <c r="H29" s="56">
        <f>SUM('1_2_1_11_cood_libro_cient_colec'!H21)</f>
        <v>3850</v>
      </c>
      <c r="I29" s="22">
        <f>SUM('1_2_1_11_cood_libro_cient_colec'!G22)</f>
        <v>1</v>
      </c>
      <c r="J29" s="22">
        <f>SUM('1_2_1_11_cood_libro_cient_colec'!H22)</f>
        <v>6600</v>
      </c>
      <c r="K29" s="38">
        <f>SUM('1_2_1_11_cood_libro_cient_colec'!G20)</f>
        <v>2</v>
      </c>
      <c r="L29" s="59">
        <f t="shared" si="2"/>
        <v>10450</v>
      </c>
    </row>
    <row r="30" spans="1:12" x14ac:dyDescent="0.25">
      <c r="B30" s="22">
        <v>110</v>
      </c>
      <c r="C30" s="22">
        <v>330</v>
      </c>
      <c r="D30" s="22">
        <f t="shared" si="0"/>
        <v>220</v>
      </c>
      <c r="E30" s="23" t="s">
        <v>107</v>
      </c>
      <c r="F30" s="37" t="s">
        <v>131</v>
      </c>
      <c r="G30" s="38">
        <f>SUM('1_2_2_asesoria_proy_invest'!G20)</f>
        <v>2</v>
      </c>
      <c r="H30" s="56">
        <f>SUM('1_2_2_asesoria_proy_invest'!H20)</f>
        <v>440</v>
      </c>
      <c r="I30" s="22">
        <f>SUM('1_2_2_asesoria_proy_invest'!G21)</f>
        <v>0</v>
      </c>
      <c r="J30" s="22">
        <f>SUM('1_2_2_asesoria_proy_invest'!H21)</f>
        <v>0</v>
      </c>
      <c r="K30" s="38">
        <f>SUM('1_2_2_asesoria_proy_invest'!G19)</f>
        <v>2</v>
      </c>
      <c r="L30" s="59">
        <f t="shared" si="2"/>
        <v>440</v>
      </c>
    </row>
    <row r="31" spans="1:12" x14ac:dyDescent="0.25">
      <c r="B31" s="22"/>
      <c r="C31" s="22"/>
      <c r="D31" s="22"/>
      <c r="E31" s="22"/>
      <c r="F31" s="24" t="s">
        <v>133</v>
      </c>
      <c r="G31" s="27">
        <f t="shared" ref="G31:L31" si="3">SUM(G7:G30)</f>
        <v>81</v>
      </c>
      <c r="H31" s="24">
        <f t="shared" si="3"/>
        <v>66550</v>
      </c>
      <c r="I31" s="27">
        <f t="shared" si="3"/>
        <v>10</v>
      </c>
      <c r="J31" s="24">
        <f t="shared" si="3"/>
        <v>18480</v>
      </c>
      <c r="K31" s="29">
        <f t="shared" si="3"/>
        <v>91</v>
      </c>
      <c r="L31" s="22">
        <f t="shared" si="3"/>
        <v>85030</v>
      </c>
    </row>
    <row r="36" spans="6:6" x14ac:dyDescent="0.25">
      <c r="F36" s="13"/>
    </row>
  </sheetData>
  <mergeCells count="1">
    <mergeCell ref="B1:K4"/>
  </mergeCells>
  <hyperlinks>
    <hyperlink ref="E7" location="'1_1_3_1_paquete_didactico_manua'!A1" display="1_1_3_1_paquete_didactico_manua" xr:uid="{DB52857A-5EE1-41EC-B90F-5FD616282488}"/>
    <hyperlink ref="E8" location="'1_1_3_2_notas_de_curso_normal'!A1" display="1_1_3_2_notas_de_curso_normal" xr:uid="{A5A3A281-F13F-4F0D-94FB-F1809C811927}"/>
    <hyperlink ref="E9" location="'1_1_3_3_notas_de_curso_especial'!A1" display="1_1_3_3_notas_de_curso_especial" xr:uid="{0D74D753-4E97-4A65-A8DE-D51D2952C6BA}"/>
    <hyperlink ref="E10" location="'1_1_3_4_antologias_comentadas'!A1" display="1_1_3_4_antologias_comentadas" xr:uid="{AC25D408-78BD-4C47-B05C-C0FACC767F08}"/>
    <hyperlink ref="E11" location="'1_1_3_5_libros_de_texto'!A1" display="1_1_3_5_libros_de_texto" xr:uid="{E8C02407-A2F5-44FC-BB2C-4E7879A4F75E}"/>
    <hyperlink ref="E12" location="'1_1_3_6_doct_audio_video_cine_f'!A1" display="1_1_3_6_doct_audio_video_cine_f" xr:uid="{6F6A0655-33D9-493A-8ADA-C334EAA510E9}"/>
    <hyperlink ref="E13" location="'1_1_3_7_equipo_laboratorio_mod_'!A1" display="1_1_3_7_equipo_laboratorio_mod_" xr:uid="{BFA1B3C7-48B1-4AD0-9BA9-9FEED968223B}"/>
    <hyperlink ref="E14" location="'1_1_3_8_des_paq_comp_plataforma'!A1" display="1_1_3_8_des_paq_comp_plataforma" xr:uid="{386BCBF8-2395-4C09-966D-B4DB15CE3BEC}"/>
    <hyperlink ref="E15" location="'1_1_3_9_trad_public_de_libros'!A1" display="1_1_3_9_trad_public_de_libros" xr:uid="{C35284CF-09F6-4278-B9BD-4135952898D7}"/>
    <hyperlink ref="E16" location="'1_1_3_10_trad_public_articulo'!A1" display="1_1_3_10_trad_public_articulo" xr:uid="{FFA930AD-FD06-44D0-81F0-C184BA290B2C}"/>
    <hyperlink ref="E17" location="'1_1_3_11_trad_edit_documentales'!A1" display="1_1_3_11_trad_edit_documentales" xr:uid="{F999EF62-AF15-4312-841A-76C9F7C13760}"/>
    <hyperlink ref="E18" location="'1_1_3_12_des_aula_virtual'!A1" display="1_1_3_12_des_aula_virtual" xr:uid="{65C07FDA-102A-4BD2-878E-7F2158FDF416}"/>
    <hyperlink ref="E19" location="'1_2_1_1_reporte_invest_tecnico'!A1" display="1_2_1_1_reporte_invest_tecnico" xr:uid="{A52A35CB-9DB9-4CC0-A0A7-0C5AD7D8F0E2}"/>
    <hyperlink ref="E20" location="'1_2_1_2_memorias_congreso_exten'!A1" display="1_2_1_2_memorias_congreso_exten" xr:uid="{FD886A63-8CCD-4866-B3C2-12C31F61566A}"/>
    <hyperlink ref="E21" location="'1_2_1_3_art_especializado_inves'!A1" display="1_2_1_3_art_especializado_inves" xr:uid="{D2272059-29FF-4146-9DC7-D0B28650F0B4}"/>
    <hyperlink ref="E22" location="'1_2_1_4_libro_cientifico'!A1" display="1_2_1_4_libro_cientifico" xr:uid="{221CE609-ACC8-4FC0-9D80-34F95A60E5DC}"/>
    <hyperlink ref="E23" location="'1_2_1_5_patentes_registro_acept'!A1" display="1_2_1_5_patentes_registro_acept" xr:uid="{29E5EFA2-DCF1-454E-84DE-18E208999066}"/>
    <hyperlink ref="E24" location="'1_2_1_6_expedicion_titulo_paten'!A1" display="1_2_1_6_expedicion_titulo_paten" xr:uid="{DAFE655F-1434-4087-8641-6E5319FBC346}"/>
    <hyperlink ref="E25" location="'1_2_1_7_trab_pres_event_especia'!A1" display="1_2_1_7_trab_pres_event_especia" xr:uid="{B77E3815-8D0C-4512-9B7D-E1EDCB1ED932}"/>
    <hyperlink ref="E26" location="'1_2_1_8_conferencias_magistrale'!A1" display="1_2_1_8_conferencias_magistrale" xr:uid="{34B7529D-CFC7-4C8A-9543-4C20D44E2379}"/>
    <hyperlink ref="E27" location="'1_2_1_9_des_prototipo_modelo_in'!A1" display="1_2_1_9_des_prototipo_modelo_in" xr:uid="{9CB550B9-6B50-4CD3-A0C7-CD6F7C5B3A73}"/>
    <hyperlink ref="E28" location="'1_2_1_10_des_paq_computacionale'!A1" display="1_2_1_10_des_paq_computacionale" xr:uid="{32223D5A-1CAB-48CE-92B0-B1EAEB082A86}"/>
    <hyperlink ref="E29" location="'1_2_1_11_cood_libro_cient_colec'!A1" display="1_2_1_11_cood_libro_cient_colec" xr:uid="{7A5D1142-C2D6-43FA-BFA3-0EDA51664147}"/>
    <hyperlink ref="E30" location="'1_2_2_asesoria_proy_invest'!A1" display="1_2_2_asesoria_proy_invest" xr:uid="{1C4C6353-FA41-43C4-9A23-0C4181C4A066}"/>
  </hyperlink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FE18-E00F-4C9B-A2FE-C0D16B86F81D}">
  <dimension ref="A19:H22"/>
  <sheetViews>
    <sheetView workbookViewId="0">
      <selection activeCell="D33" sqref="D33"/>
    </sheetView>
  </sheetViews>
  <sheetFormatPr baseColWidth="10" defaultColWidth="11.42578125" defaultRowHeight="15" x14ac:dyDescent="0.25"/>
  <cols>
    <col min="1" max="16384" width="11.42578125" style="15"/>
  </cols>
  <sheetData>
    <row r="19" spans="1:8" ht="14.45" customHeight="1" x14ac:dyDescent="0.25">
      <c r="A19" s="156" t="s">
        <v>218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B543-D2DB-422E-AB6A-0FBA5AF04351}">
  <dimension ref="A19:H22"/>
  <sheetViews>
    <sheetView workbookViewId="0">
      <selection activeCell="H22" sqref="H22"/>
    </sheetView>
  </sheetViews>
  <sheetFormatPr baseColWidth="10" defaultColWidth="11.42578125" defaultRowHeight="15" x14ac:dyDescent="0.25"/>
  <cols>
    <col min="1" max="16384" width="11.42578125" style="15"/>
  </cols>
  <sheetData>
    <row r="19" spans="1:8" ht="14.45" customHeight="1" x14ac:dyDescent="0.25">
      <c r="A19" s="156" t="s">
        <v>219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CDC3-279D-4897-8730-35257E191E33}">
  <dimension ref="A19:H22"/>
  <sheetViews>
    <sheetView workbookViewId="0">
      <selection activeCell="D33" sqref="D33"/>
    </sheetView>
  </sheetViews>
  <sheetFormatPr baseColWidth="10" defaultColWidth="11.42578125" defaultRowHeight="15" x14ac:dyDescent="0.25"/>
  <cols>
    <col min="1" max="16384" width="11.42578125" style="15"/>
  </cols>
  <sheetData>
    <row r="19" spans="1:8" ht="14.45" customHeight="1" x14ac:dyDescent="0.25">
      <c r="A19" s="156" t="s">
        <v>220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A44D-CA9E-4A55-9CF8-ECD3EF3D5C9D}">
  <dimension ref="A1:P22"/>
  <sheetViews>
    <sheetView workbookViewId="0"/>
  </sheetViews>
  <sheetFormatPr baseColWidth="10" defaultColWidth="11.42578125" defaultRowHeight="15" x14ac:dyDescent="0.25"/>
  <cols>
    <col min="1" max="1" width="19.5703125" style="15" customWidth="1"/>
    <col min="2" max="4" width="11.42578125" style="15"/>
    <col min="5" max="5" width="13.28515625" style="15" customWidth="1"/>
    <col min="6" max="6" width="26.85546875" style="15" customWidth="1"/>
    <col min="7" max="7" width="31.42578125" style="15" customWidth="1"/>
    <col min="8" max="8" width="27.7109375" style="15" customWidth="1"/>
    <col min="9" max="10" width="11.42578125" style="15"/>
    <col min="11" max="11" width="17.42578125" style="15" customWidth="1"/>
    <col min="12" max="12" width="12.7109375" style="15" customWidth="1"/>
    <col min="13" max="13" width="14.85546875" style="15" customWidth="1"/>
    <col min="14" max="14" width="15.140625" style="15" customWidth="1"/>
    <col min="15" max="15" width="12.5703125" style="15" customWidth="1"/>
    <col min="16" max="16" width="115.28515625" style="15" customWidth="1"/>
    <col min="17" max="16384" width="11.42578125" style="15"/>
  </cols>
  <sheetData>
    <row r="1" spans="1:16" ht="30" x14ac:dyDescent="0.25">
      <c r="A1" s="63" t="s">
        <v>227</v>
      </c>
      <c r="B1" s="63" t="s">
        <v>0</v>
      </c>
      <c r="C1" s="65" t="s">
        <v>152</v>
      </c>
      <c r="D1" s="66" t="s">
        <v>153</v>
      </c>
      <c r="E1" s="67" t="s">
        <v>182</v>
      </c>
      <c r="F1" s="64" t="s">
        <v>1</v>
      </c>
      <c r="G1" s="64" t="s">
        <v>228</v>
      </c>
      <c r="H1" s="64" t="s">
        <v>229</v>
      </c>
      <c r="I1" s="64" t="s">
        <v>230</v>
      </c>
      <c r="J1" s="64" t="s">
        <v>5</v>
      </c>
      <c r="K1" s="63" t="s">
        <v>215</v>
      </c>
      <c r="L1" s="63" t="s">
        <v>231</v>
      </c>
      <c r="M1" s="63" t="s">
        <v>232</v>
      </c>
      <c r="N1" s="64" t="s">
        <v>6</v>
      </c>
      <c r="O1" s="64" t="s">
        <v>216</v>
      </c>
      <c r="P1" s="64" t="s">
        <v>8</v>
      </c>
    </row>
    <row r="2" spans="1:16" x14ac:dyDescent="0.25">
      <c r="A2" s="10"/>
      <c r="B2" s="10"/>
      <c r="C2" s="10"/>
      <c r="D2" s="10"/>
      <c r="E2" s="70"/>
      <c r="F2" s="3"/>
      <c r="G2" s="3"/>
      <c r="H2" s="3"/>
      <c r="I2" s="3"/>
      <c r="J2" s="3"/>
      <c r="K2" s="1"/>
      <c r="L2" s="1"/>
      <c r="M2" s="1"/>
      <c r="N2" s="3"/>
      <c r="O2" s="3"/>
      <c r="P2" s="72"/>
    </row>
    <row r="19" spans="1:8" ht="15" customHeight="1" x14ac:dyDescent="0.25">
      <c r="A19" s="156" t="s">
        <v>221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dataValidations count="1">
    <dataValidation type="list" allowBlank="1" showInputMessage="1" showErrorMessage="1" sqref="E2" xr:uid="{2DC946D7-7DC9-46F1-AC85-CF4161CB7048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AC56-9299-444A-B9BB-7FA809383F20}">
  <dimension ref="A19:H22"/>
  <sheetViews>
    <sheetView workbookViewId="0">
      <selection activeCell="C32" sqref="C32"/>
    </sheetView>
  </sheetViews>
  <sheetFormatPr baseColWidth="10" defaultColWidth="11.42578125" defaultRowHeight="15" x14ac:dyDescent="0.25"/>
  <cols>
    <col min="1" max="16384" width="11.42578125" style="15"/>
  </cols>
  <sheetData>
    <row r="19" spans="1:8" ht="14.45" customHeight="1" x14ac:dyDescent="0.25">
      <c r="A19" s="156" t="s">
        <v>222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4B29-95AC-4A4E-BA82-23054223E14F}">
  <dimension ref="A19:H22"/>
  <sheetViews>
    <sheetView workbookViewId="0">
      <selection activeCell="D32" sqref="D32"/>
    </sheetView>
  </sheetViews>
  <sheetFormatPr baseColWidth="10" defaultColWidth="11.42578125" defaultRowHeight="15" x14ac:dyDescent="0.25"/>
  <cols>
    <col min="1" max="16384" width="11.42578125" style="15"/>
  </cols>
  <sheetData>
    <row r="19" spans="1:8" ht="17.25" customHeight="1" x14ac:dyDescent="0.25">
      <c r="A19" s="156" t="s">
        <v>223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7DF3-F9F3-41BF-9D81-BEB7CDE2E9AB}">
  <dimension ref="A19:H22"/>
  <sheetViews>
    <sheetView workbookViewId="0"/>
  </sheetViews>
  <sheetFormatPr baseColWidth="10" defaultColWidth="11.42578125" defaultRowHeight="15" x14ac:dyDescent="0.25"/>
  <cols>
    <col min="1" max="16384" width="11.42578125" style="15"/>
  </cols>
  <sheetData>
    <row r="19" spans="1:8" x14ac:dyDescent="0.25">
      <c r="A19" s="156" t="s">
        <v>224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9267A-DC98-4DB0-A9D6-F350B15050B8}">
  <dimension ref="A19:H22"/>
  <sheetViews>
    <sheetView workbookViewId="0">
      <selection activeCell="C35" sqref="C35"/>
    </sheetView>
  </sheetViews>
  <sheetFormatPr baseColWidth="10" defaultColWidth="11.42578125" defaultRowHeight="15" x14ac:dyDescent="0.25"/>
  <cols>
    <col min="1" max="16384" width="11.42578125" style="15"/>
  </cols>
  <sheetData>
    <row r="19" spans="1:8" ht="15" customHeight="1" x14ac:dyDescent="0.25">
      <c r="A19" s="156" t="s">
        <v>225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379D-1DBE-4690-B5FF-A4B0E812DF81}">
  <dimension ref="A19:H23"/>
  <sheetViews>
    <sheetView workbookViewId="0"/>
  </sheetViews>
  <sheetFormatPr baseColWidth="10" defaultColWidth="11.42578125" defaultRowHeight="15" x14ac:dyDescent="0.25"/>
  <cols>
    <col min="1" max="16384" width="11.42578125" style="15"/>
  </cols>
  <sheetData>
    <row r="19" spans="1:8" ht="15" customHeight="1" x14ac:dyDescent="0.25">
      <c r="A19" s="156" t="s">
        <v>226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  <row r="23" spans="1:8" x14ac:dyDescent="0.25">
      <c r="G23"/>
    </row>
  </sheetData>
  <mergeCells count="1">
    <mergeCell ref="A19:F1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Ruler="0" zoomScaleNormal="100" workbookViewId="0">
      <selection activeCell="A2" sqref="A2"/>
    </sheetView>
  </sheetViews>
  <sheetFormatPr baseColWidth="10" defaultColWidth="9.140625" defaultRowHeight="15" x14ac:dyDescent="0.25"/>
  <cols>
    <col min="1" max="1" width="10.28515625" customWidth="1"/>
    <col min="2" max="2" width="11.42578125" customWidth="1"/>
    <col min="3" max="5" width="14.7109375" style="31" customWidth="1"/>
    <col min="6" max="6" width="42.42578125" customWidth="1"/>
    <col min="7" max="7" width="40.140625" customWidth="1"/>
    <col min="8" max="8" width="22.5703125" customWidth="1"/>
    <col min="9" max="9" width="98.5703125" customWidth="1"/>
    <col min="10" max="10" width="48" customWidth="1"/>
    <col min="11" max="11" width="39.5703125" customWidth="1"/>
    <col min="12" max="12" width="68.28515625" customWidth="1"/>
    <col min="13" max="13" width="124.5703125" customWidth="1"/>
    <col min="14" max="14" width="10.28515625" customWidth="1"/>
    <col min="15" max="15" width="28.42578125" customWidth="1"/>
  </cols>
  <sheetData>
    <row r="1" spans="1:13" ht="30" x14ac:dyDescent="0.25">
      <c r="A1" s="2" t="s">
        <v>178</v>
      </c>
      <c r="B1" s="2" t="s">
        <v>0</v>
      </c>
      <c r="C1" s="62" t="s">
        <v>152</v>
      </c>
      <c r="D1" s="61" t="s">
        <v>153</v>
      </c>
      <c r="E1" s="60" t="s">
        <v>182</v>
      </c>
      <c r="F1" s="4" t="s">
        <v>1</v>
      </c>
      <c r="G1" s="4" t="s">
        <v>2</v>
      </c>
      <c r="H1" s="4" t="s">
        <v>3</v>
      </c>
      <c r="I1" s="4" t="s">
        <v>5</v>
      </c>
      <c r="J1" s="4" t="s">
        <v>4</v>
      </c>
      <c r="K1" s="4" t="s">
        <v>6</v>
      </c>
      <c r="L1" s="4" t="s">
        <v>7</v>
      </c>
      <c r="M1" s="4" t="s">
        <v>8</v>
      </c>
    </row>
    <row r="2" spans="1:13" x14ac:dyDescent="0.25">
      <c r="A2" s="1"/>
      <c r="B2" s="1"/>
      <c r="C2" s="39"/>
      <c r="D2" s="30"/>
      <c r="E2" s="39"/>
      <c r="F2" s="7"/>
      <c r="G2" s="3"/>
      <c r="H2" s="9"/>
      <c r="I2" s="3"/>
      <c r="J2" s="3"/>
      <c r="K2" s="3"/>
      <c r="L2" s="96"/>
      <c r="M2" s="96"/>
    </row>
    <row r="3" spans="1:13" x14ac:dyDescent="0.25">
      <c r="A3" s="1"/>
      <c r="B3" s="10"/>
      <c r="C3" s="30"/>
      <c r="D3" s="30"/>
      <c r="E3" s="30"/>
      <c r="F3" s="7"/>
      <c r="G3" s="3"/>
      <c r="H3" s="9"/>
      <c r="I3" s="3"/>
      <c r="J3" s="3"/>
      <c r="K3" s="3"/>
      <c r="L3" s="3"/>
      <c r="M3" s="3"/>
    </row>
    <row r="4" spans="1:13" x14ac:dyDescent="0.25">
      <c r="A4" s="10"/>
      <c r="B4" s="10"/>
      <c r="C4" s="30"/>
      <c r="D4" s="30"/>
      <c r="E4" s="39"/>
      <c r="F4" s="3"/>
      <c r="G4" s="3"/>
      <c r="H4" s="9"/>
      <c r="I4" s="73"/>
      <c r="J4" s="3"/>
      <c r="K4" s="3"/>
      <c r="L4" s="3"/>
      <c r="M4" s="3"/>
    </row>
    <row r="5" spans="1:13" x14ac:dyDescent="0.25">
      <c r="A5" s="10"/>
      <c r="B5" s="10"/>
      <c r="C5" s="30"/>
      <c r="D5" s="30"/>
      <c r="E5" s="30"/>
      <c r="F5" s="3"/>
      <c r="G5" s="3"/>
      <c r="H5" s="9"/>
      <c r="I5" s="73"/>
      <c r="J5" s="3"/>
      <c r="K5" s="3"/>
      <c r="L5" s="3"/>
      <c r="M5" s="3"/>
    </row>
    <row r="6" spans="1:13" x14ac:dyDescent="0.25">
      <c r="A6" s="10"/>
      <c r="E6" s="30"/>
    </row>
    <row r="7" spans="1:13" x14ac:dyDescent="0.25">
      <c r="E7" s="30"/>
    </row>
    <row r="8" spans="1:13" x14ac:dyDescent="0.25">
      <c r="E8" s="30"/>
    </row>
    <row r="9" spans="1:13" x14ac:dyDescent="0.25">
      <c r="E9" s="30"/>
    </row>
    <row r="10" spans="1:13" x14ac:dyDescent="0.25">
      <c r="E10" s="30"/>
    </row>
    <row r="11" spans="1:13" x14ac:dyDescent="0.25">
      <c r="E11" s="30"/>
    </row>
    <row r="12" spans="1:13" x14ac:dyDescent="0.25">
      <c r="E12" s="30"/>
    </row>
    <row r="13" spans="1:13" x14ac:dyDescent="0.25">
      <c r="E13" s="30"/>
    </row>
    <row r="14" spans="1:13" x14ac:dyDescent="0.25">
      <c r="E14" s="30"/>
    </row>
    <row r="15" spans="1:13" x14ac:dyDescent="0.25">
      <c r="E15" s="30"/>
    </row>
    <row r="16" spans="1:13" x14ac:dyDescent="0.25">
      <c r="E16" s="30"/>
    </row>
    <row r="17" spans="1:8" x14ac:dyDescent="0.25">
      <c r="E17" s="30"/>
    </row>
    <row r="18" spans="1:8" x14ac:dyDescent="0.25">
      <c r="E18" s="30"/>
    </row>
    <row r="19" spans="1:8" x14ac:dyDescent="0.25">
      <c r="A19" s="157" t="s">
        <v>71</v>
      </c>
      <c r="B19" s="157"/>
      <c r="C19" s="157"/>
      <c r="D19" s="157"/>
      <c r="E19" s="157"/>
      <c r="F19" s="157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9:F19"/>
  </mergeCells>
  <dataValidations count="1">
    <dataValidation type="list" allowBlank="1" showInputMessage="1" showErrorMessage="1" sqref="E2:E18" xr:uid="{D050910E-D070-4C73-904A-9A09FE7ECEC6}">
      <formula1>"I,C,IC"</formula1>
    </dataValidation>
  </dataValidations>
  <pageMargins left="0.7" right="0.7" top="0.75" bottom="0.75" header="0.3" footer="0.3"/>
  <pageSetup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B510-2B48-4DF4-96F8-E488D1E88C04}">
  <dimension ref="B5:N36"/>
  <sheetViews>
    <sheetView workbookViewId="0">
      <selection activeCell="B14" sqref="B14"/>
    </sheetView>
  </sheetViews>
  <sheetFormatPr baseColWidth="10" defaultRowHeight="15" x14ac:dyDescent="0.25"/>
  <cols>
    <col min="3" max="3" width="23.140625" customWidth="1"/>
    <col min="6" max="6" width="36.42578125" customWidth="1"/>
    <col min="7" max="7" width="30.5703125" customWidth="1"/>
    <col min="11" max="11" width="23" customWidth="1"/>
    <col min="12" max="12" width="22.85546875" customWidth="1"/>
    <col min="13" max="13" width="21.140625" customWidth="1"/>
  </cols>
  <sheetData>
    <row r="5" spans="2:14" x14ac:dyDescent="0.25">
      <c r="B5" s="115" t="s">
        <v>149</v>
      </c>
      <c r="C5" s="115"/>
      <c r="D5" s="115"/>
      <c r="E5" s="115"/>
      <c r="F5" s="115"/>
      <c r="G5" s="115"/>
      <c r="H5" s="115"/>
      <c r="I5" s="115"/>
    </row>
    <row r="6" spans="2:14" x14ac:dyDescent="0.25">
      <c r="B6" s="16" t="s">
        <v>143</v>
      </c>
      <c r="C6" s="17" t="s">
        <v>144</v>
      </c>
      <c r="D6" s="17" t="s">
        <v>145</v>
      </c>
      <c r="E6" s="17" t="s">
        <v>146</v>
      </c>
      <c r="F6" s="17" t="s">
        <v>181</v>
      </c>
      <c r="G6" s="17" t="s">
        <v>147</v>
      </c>
      <c r="H6" s="17" t="s">
        <v>148</v>
      </c>
      <c r="I6" s="18" t="s">
        <v>255</v>
      </c>
      <c r="J6" s="82" t="s">
        <v>46</v>
      </c>
      <c r="K6" s="82" t="s">
        <v>256</v>
      </c>
      <c r="L6" s="82" t="s">
        <v>257</v>
      </c>
      <c r="M6" s="85" t="s">
        <v>732</v>
      </c>
      <c r="N6" s="85" t="s">
        <v>733</v>
      </c>
    </row>
    <row r="7" spans="2:14" ht="25.15" customHeight="1" x14ac:dyDescent="0.25">
      <c r="B7">
        <v>16287</v>
      </c>
      <c r="C7" t="s">
        <v>708</v>
      </c>
      <c r="D7" t="s">
        <v>709</v>
      </c>
      <c r="E7" t="s">
        <v>710</v>
      </c>
      <c r="F7" t="str">
        <f>CONCATENATE(Tabla81615[[#This Row],[Eco]], " ",Tabla81615[[#This Row],[Nombre]],Tabla81615[[#This Row],[Apellido Paterno ]],Tabla81615[[#This Row],[Apellido Materno ]])</f>
        <v>16287 ANA TERESAGUTIERREZDEL CID</v>
      </c>
      <c r="G7" s="85" t="s">
        <v>730</v>
      </c>
      <c r="H7" s="85" t="s">
        <v>259</v>
      </c>
      <c r="I7" s="85" t="s">
        <v>254</v>
      </c>
      <c r="J7" s="85" t="s">
        <v>184</v>
      </c>
      <c r="K7" s="13" t="s">
        <v>253</v>
      </c>
      <c r="L7" s="86" t="s">
        <v>260</v>
      </c>
      <c r="M7" s="13">
        <v>19900507</v>
      </c>
      <c r="N7" s="13">
        <v>0</v>
      </c>
    </row>
    <row r="8" spans="2:14" ht="25.15" customHeight="1" x14ac:dyDescent="0.25">
      <c r="B8">
        <v>16967</v>
      </c>
      <c r="C8" t="s">
        <v>711</v>
      </c>
      <c r="D8" t="s">
        <v>712</v>
      </c>
      <c r="E8" t="s">
        <v>713</v>
      </c>
      <c r="F8" t="str">
        <f>CONCATENATE(Tabla81615[[#This Row],[Eco]], " ",Tabla81615[[#This Row],[Nombre]],Tabla81615[[#This Row],[Apellido Paterno ]],Tabla81615[[#This Row],[Apellido Materno ]])</f>
        <v xml:space="preserve">16967 LUIS MIGUELVALDIVIASANTA MARIA </v>
      </c>
      <c r="G8" s="85" t="s">
        <v>730</v>
      </c>
      <c r="H8" s="85" t="s">
        <v>259</v>
      </c>
      <c r="I8" s="85" t="s">
        <v>254</v>
      </c>
      <c r="J8" s="85" t="s">
        <v>731</v>
      </c>
      <c r="K8" s="13" t="s">
        <v>253</v>
      </c>
      <c r="L8" s="86" t="s">
        <v>260</v>
      </c>
      <c r="M8" s="13">
        <v>19900507</v>
      </c>
      <c r="N8" s="13">
        <v>0</v>
      </c>
    </row>
    <row r="9" spans="2:14" ht="25.15" customHeight="1" x14ac:dyDescent="0.25">
      <c r="B9">
        <v>31729</v>
      </c>
      <c r="C9" t="s">
        <v>714</v>
      </c>
      <c r="D9" t="s">
        <v>715</v>
      </c>
      <c r="E9" t="s">
        <v>716</v>
      </c>
      <c r="F9" t="str">
        <f>CONCATENATE(Tabla81615[[#This Row],[Eco]], " ",Tabla81615[[#This Row],[Nombre]],Tabla81615[[#This Row],[Apellido Paterno ]],Tabla81615[[#This Row],[Apellido Materno ]])</f>
        <v>31729 JOSE ARMANDOPINEDAOSNAYA</v>
      </c>
      <c r="G9" s="85" t="s">
        <v>730</v>
      </c>
      <c r="H9" s="85" t="s">
        <v>259</v>
      </c>
      <c r="I9" s="85" t="s">
        <v>254</v>
      </c>
      <c r="J9" s="85" t="s">
        <v>184</v>
      </c>
      <c r="K9" s="13" t="s">
        <v>253</v>
      </c>
      <c r="L9" s="85" t="s">
        <v>260</v>
      </c>
      <c r="M9" s="13">
        <v>20250226</v>
      </c>
      <c r="N9" s="13">
        <v>0</v>
      </c>
    </row>
    <row r="10" spans="2:14" ht="25.15" customHeight="1" x14ac:dyDescent="0.25">
      <c r="B10">
        <v>35639</v>
      </c>
      <c r="C10" t="s">
        <v>717</v>
      </c>
      <c r="D10" t="s">
        <v>261</v>
      </c>
      <c r="E10" t="s">
        <v>258</v>
      </c>
      <c r="F10" t="str">
        <f>CONCATENATE(Tabla81615[[#This Row],[Eco]], " ",Tabla81615[[#This Row],[Nombre]],Tabla81615[[#This Row],[Apellido Paterno ]],Tabla81615[[#This Row],[Apellido Materno ]])</f>
        <v>35639 BEATRIZ NADIAPEREZRODRIGUEZ</v>
      </c>
      <c r="G10" s="85" t="s">
        <v>730</v>
      </c>
      <c r="H10" s="85" t="s">
        <v>259</v>
      </c>
      <c r="I10" s="85" t="s">
        <v>252</v>
      </c>
      <c r="J10" s="85" t="s">
        <v>262</v>
      </c>
      <c r="K10" s="13" t="s">
        <v>253</v>
      </c>
      <c r="L10" s="85" t="s">
        <v>260</v>
      </c>
      <c r="M10" s="13">
        <v>20110502</v>
      </c>
      <c r="N10" s="13">
        <v>0</v>
      </c>
    </row>
    <row r="11" spans="2:14" ht="25.15" customHeight="1" x14ac:dyDescent="0.25">
      <c r="B11">
        <v>41100</v>
      </c>
      <c r="C11" t="s">
        <v>718</v>
      </c>
      <c r="D11" t="s">
        <v>719</v>
      </c>
      <c r="E11" t="s">
        <v>720</v>
      </c>
      <c r="F11" t="str">
        <f>CONCATENATE(Tabla81615[[#This Row],[Eco]], " ",Tabla81615[[#This Row],[Nombre]],Tabla81615[[#This Row],[Apellido Paterno ]],Tabla81615[[#This Row],[Apellido Materno ]])</f>
        <v>41100 ENRIQUECATALÁNSALGADO</v>
      </c>
      <c r="G11" s="85" t="s">
        <v>730</v>
      </c>
      <c r="H11" s="85" t="s">
        <v>259</v>
      </c>
      <c r="I11" s="85" t="s">
        <v>252</v>
      </c>
      <c r="J11" s="85" t="s">
        <v>731</v>
      </c>
      <c r="K11" s="13" t="s">
        <v>263</v>
      </c>
      <c r="L11" s="85"/>
      <c r="M11" s="13">
        <v>20170301</v>
      </c>
      <c r="N11" s="13">
        <v>0</v>
      </c>
    </row>
    <row r="12" spans="2:14" ht="25.15" customHeight="1" x14ac:dyDescent="0.25">
      <c r="B12">
        <v>41101</v>
      </c>
      <c r="C12" t="s">
        <v>721</v>
      </c>
      <c r="D12" s="13" t="s">
        <v>722</v>
      </c>
      <c r="E12" t="s">
        <v>723</v>
      </c>
      <c r="F12" t="str">
        <f>CONCATENATE(Tabla81615[[#This Row],[Eco]], " ",Tabla81615[[#This Row],[Nombre]],Tabla81615[[#This Row],[Apellido Paterno ]],Tabla81615[[#This Row],[Apellido Materno ]])</f>
        <v>41101 EDUARDOTZILIAPANGO</v>
      </c>
      <c r="G12" s="85" t="s">
        <v>730</v>
      </c>
      <c r="H12" s="85" t="s">
        <v>259</v>
      </c>
      <c r="I12" s="85" t="s">
        <v>252</v>
      </c>
      <c r="J12" s="85" t="s">
        <v>262</v>
      </c>
      <c r="K12" s="13" t="s">
        <v>253</v>
      </c>
      <c r="L12" s="85"/>
      <c r="M12" s="13">
        <v>20170301</v>
      </c>
      <c r="N12" s="13">
        <v>0</v>
      </c>
    </row>
    <row r="13" spans="2:14" ht="25.15" customHeight="1" x14ac:dyDescent="0.25">
      <c r="B13">
        <v>45363</v>
      </c>
      <c r="C13" s="13" t="s">
        <v>724</v>
      </c>
      <c r="D13" s="13" t="s">
        <v>725</v>
      </c>
      <c r="E13" t="s">
        <v>726</v>
      </c>
      <c r="F13" t="str">
        <f>CONCATENATE(Tabla81615[[#This Row],[Eco]], " ",Tabla81615[[#This Row],[Nombre]],Tabla81615[[#This Row],[Apellido Paterno ]],Tabla81615[[#This Row],[Apellido Materno ]])</f>
        <v>45363 EDUARDO LUCIANOTADEOHERNANDEZ</v>
      </c>
      <c r="G13" s="85" t="s">
        <v>730</v>
      </c>
      <c r="H13" s="85" t="s">
        <v>259</v>
      </c>
      <c r="I13" s="85" t="s">
        <v>252</v>
      </c>
      <c r="J13" s="85" t="s">
        <v>262</v>
      </c>
      <c r="K13" s="13" t="s">
        <v>253</v>
      </c>
      <c r="L13" s="85"/>
      <c r="M13" s="13">
        <v>20240202</v>
      </c>
      <c r="N13" s="13">
        <v>0</v>
      </c>
    </row>
    <row r="14" spans="2:14" ht="25.15" customHeight="1" x14ac:dyDescent="0.25">
      <c r="B14" s="105">
        <v>501</v>
      </c>
      <c r="C14" s="13" t="s">
        <v>727</v>
      </c>
      <c r="D14" s="33" t="s">
        <v>728</v>
      </c>
      <c r="E14" s="33" t="s">
        <v>729</v>
      </c>
      <c r="F14" t="str">
        <f>CONCATENATE(Tabla81615[[#This Row],[Eco]], " ",Tabla81615[[#This Row],[Nombre]],Tabla81615[[#This Row],[Apellido Paterno ]],Tabla81615[[#This Row],[Apellido Materno ]])</f>
        <v>501 GRACIELA YOLANDAPEREZ GAVILANROJAS</v>
      </c>
      <c r="G14" t="s">
        <v>730</v>
      </c>
      <c r="H14" t="s">
        <v>259</v>
      </c>
      <c r="I14" s="36" t="s">
        <v>254</v>
      </c>
      <c r="J14" s="13" t="s">
        <v>184</v>
      </c>
      <c r="K14" s="13" t="s">
        <v>253</v>
      </c>
      <c r="L14" s="83" t="s">
        <v>260</v>
      </c>
      <c r="M14" s="13">
        <v>19900507</v>
      </c>
      <c r="N14" s="13">
        <v>0</v>
      </c>
    </row>
    <row r="15" spans="2:14" ht="25.15" customHeight="1" x14ac:dyDescent="0.25">
      <c r="B15" s="33"/>
      <c r="C15" s="33"/>
      <c r="D15" s="33"/>
      <c r="E15" s="33"/>
      <c r="F15" t="str">
        <f>CONCATENATE(Tabla81615[[#This Row],[Eco]], " ",Tabla81615[[#This Row],[Nombre]],Tabla81615[[#This Row],[Apellido Paterno ]],Tabla81615[[#This Row],[Apellido Materno ]])</f>
        <v xml:space="preserve"> </v>
      </c>
      <c r="I15" s="36"/>
      <c r="J15" s="13"/>
      <c r="K15" s="13"/>
      <c r="L15" s="83"/>
      <c r="M15" s="13"/>
      <c r="N15" s="13"/>
    </row>
    <row r="16" spans="2:14" x14ac:dyDescent="0.25">
      <c r="B16" s="33"/>
      <c r="C16" s="33"/>
      <c r="D16" s="33"/>
      <c r="E16" s="33"/>
      <c r="F16" s="77" t="str">
        <f>CONCATENATE(Tabla81615[[#This Row],[Eco]], " ",Tabla81615[[#This Row],[Nombre]],Tabla81615[[#This Row],[Apellido Paterno ]],Tabla81615[[#This Row],[Apellido Materno ]])</f>
        <v xml:space="preserve"> </v>
      </c>
      <c r="I16" s="36"/>
      <c r="J16" s="13"/>
      <c r="K16" s="13"/>
      <c r="L16" s="83"/>
      <c r="M16" s="13"/>
      <c r="N16" s="13"/>
    </row>
    <row r="17" spans="2:14" x14ac:dyDescent="0.25">
      <c r="B17" s="33"/>
      <c r="C17" s="76"/>
      <c r="D17" s="33"/>
      <c r="E17" s="33"/>
      <c r="F17" s="77" t="str">
        <f>CONCATENATE(Tabla81615[[#This Row],[Eco]], " ",Tabla81615[[#This Row],[Nombre]],Tabla81615[[#This Row],[Apellido Paterno ]],Tabla81615[[#This Row],[Apellido Materno ]])</f>
        <v xml:space="preserve"> </v>
      </c>
      <c r="I17" s="36"/>
      <c r="J17" s="13"/>
      <c r="K17" s="13"/>
      <c r="L17" s="83"/>
      <c r="M17" s="13"/>
      <c r="N17" s="13"/>
    </row>
    <row r="18" spans="2:14" x14ac:dyDescent="0.25">
      <c r="B18" s="33"/>
      <c r="C18" s="33"/>
      <c r="D18" s="33"/>
      <c r="E18" s="33"/>
      <c r="F18" s="77" t="str">
        <f>CONCATENATE(Tabla81615[[#This Row],[Eco]], " ",Tabla81615[[#This Row],[Nombre]],Tabla81615[[#This Row],[Apellido Paterno ]],Tabla81615[[#This Row],[Apellido Materno ]])</f>
        <v xml:space="preserve"> </v>
      </c>
      <c r="I18" s="36"/>
      <c r="J18" s="13"/>
      <c r="K18" s="13"/>
      <c r="L18" s="83"/>
      <c r="M18" s="13"/>
      <c r="N18" s="13"/>
    </row>
    <row r="19" spans="2:14" x14ac:dyDescent="0.25">
      <c r="B19" s="33"/>
      <c r="C19" s="33"/>
      <c r="D19" s="33"/>
      <c r="E19" s="33"/>
      <c r="F19" s="77" t="str">
        <f>CONCATENATE(Tabla81615[[#This Row],[Eco]], " ",Tabla81615[[#This Row],[Nombre]],Tabla81615[[#This Row],[Apellido Paterno ]],Tabla81615[[#This Row],[Apellido Materno ]])</f>
        <v xml:space="preserve"> </v>
      </c>
      <c r="I19" s="36"/>
      <c r="J19" s="13"/>
      <c r="K19" s="13"/>
      <c r="L19" s="83"/>
      <c r="M19" s="13"/>
      <c r="N19" s="13"/>
    </row>
    <row r="20" spans="2:14" ht="21" customHeight="1" x14ac:dyDescent="0.25">
      <c r="B20" s="33"/>
      <c r="C20" s="33"/>
      <c r="D20" s="33"/>
      <c r="E20" s="33"/>
      <c r="F20" s="77" t="str">
        <f>CONCATENATE(Tabla81615[[#This Row],[Eco]], " ",Tabla81615[[#This Row],[Nombre]],Tabla81615[[#This Row],[Apellido Paterno ]],Tabla81615[[#This Row],[Apellido Materno ]])</f>
        <v xml:space="preserve"> </v>
      </c>
      <c r="I20" s="36"/>
      <c r="J20" s="13"/>
      <c r="K20" s="13"/>
      <c r="L20" s="83"/>
      <c r="M20" s="13"/>
      <c r="N20" s="13"/>
    </row>
    <row r="21" spans="2:14" x14ac:dyDescent="0.25">
      <c r="B21" s="33"/>
      <c r="C21" s="33"/>
      <c r="D21" s="33"/>
      <c r="E21" s="33"/>
      <c r="F21" s="77" t="str">
        <f>CONCATENATE(Tabla81615[[#This Row],[Eco]], " ",Tabla81615[[#This Row],[Nombre]],Tabla81615[[#This Row],[Apellido Paterno ]],Tabla81615[[#This Row],[Apellido Materno ]])</f>
        <v xml:space="preserve"> </v>
      </c>
      <c r="I21" s="36"/>
      <c r="J21" s="13"/>
      <c r="K21" s="13"/>
      <c r="L21" s="83"/>
      <c r="M21" s="13"/>
      <c r="N21" s="13"/>
    </row>
    <row r="22" spans="2:14" x14ac:dyDescent="0.25">
      <c r="B22" s="33"/>
      <c r="C22" s="33"/>
      <c r="D22" s="33"/>
      <c r="E22" s="33"/>
      <c r="F22" s="77" t="str">
        <f>CONCATENATE(Tabla81615[[#This Row],[Eco]], " ",Tabla81615[[#This Row],[Nombre]],Tabla81615[[#This Row],[Apellido Paterno ]],Tabla81615[[#This Row],[Apellido Materno ]])</f>
        <v xml:space="preserve"> </v>
      </c>
      <c r="I22" s="36"/>
      <c r="J22" s="13"/>
      <c r="K22" s="13"/>
      <c r="L22" s="83"/>
      <c r="M22" s="13"/>
      <c r="N22" s="13"/>
    </row>
    <row r="23" spans="2:14" x14ac:dyDescent="0.25">
      <c r="B23" s="33"/>
      <c r="C23" s="33"/>
      <c r="D23" s="33"/>
      <c r="E23" s="33"/>
      <c r="F23" s="77" t="str">
        <f>CONCATENATE(Tabla81615[[#This Row],[Eco]], " ",Tabla81615[[#This Row],[Nombre]],Tabla81615[[#This Row],[Apellido Paterno ]],Tabla81615[[#This Row],[Apellido Materno ]])</f>
        <v xml:space="preserve"> </v>
      </c>
      <c r="I23" s="36"/>
      <c r="J23" s="13"/>
      <c r="K23" s="13"/>
      <c r="L23" s="83"/>
      <c r="M23" s="13"/>
      <c r="N23" s="13"/>
    </row>
    <row r="24" spans="2:14" x14ac:dyDescent="0.25">
      <c r="B24" s="33"/>
      <c r="C24" s="33"/>
      <c r="D24" s="33"/>
      <c r="E24" s="33"/>
      <c r="F24" s="77" t="str">
        <f>CONCATENATE(Tabla81615[[#This Row],[Eco]], " ",Tabla81615[[#This Row],[Nombre]],Tabla81615[[#This Row],[Apellido Paterno ]],Tabla81615[[#This Row],[Apellido Materno ]])</f>
        <v xml:space="preserve"> </v>
      </c>
      <c r="I24" s="36"/>
      <c r="J24" s="13"/>
      <c r="K24" s="13"/>
      <c r="L24" s="83"/>
      <c r="M24" s="13"/>
      <c r="N24" s="13"/>
    </row>
    <row r="25" spans="2:14" x14ac:dyDescent="0.25">
      <c r="B25" s="33"/>
      <c r="C25" s="33"/>
      <c r="D25" s="33"/>
      <c r="E25" s="33"/>
      <c r="F25" s="77" t="str">
        <f>CONCATENATE(Tabla81615[[#This Row],[Eco]], " ",Tabla81615[[#This Row],[Nombre]],Tabla81615[[#This Row],[Apellido Paterno ]],Tabla81615[[#This Row],[Apellido Materno ]])</f>
        <v xml:space="preserve"> </v>
      </c>
      <c r="I25" s="36"/>
      <c r="J25" s="13"/>
      <c r="K25" s="13"/>
      <c r="L25" s="83"/>
      <c r="M25" s="13"/>
      <c r="N25" s="13"/>
    </row>
    <row r="26" spans="2:14" ht="15" customHeight="1" x14ac:dyDescent="0.25">
      <c r="B26" s="33"/>
      <c r="C26" s="33"/>
      <c r="D26" s="33"/>
      <c r="E26" s="33"/>
      <c r="F26" s="77" t="str">
        <f>CONCATENATE(Tabla81615[[#This Row],[Eco]], " ",Tabla81615[[#This Row],[Nombre]],Tabla81615[[#This Row],[Apellido Paterno ]],Tabla81615[[#This Row],[Apellido Materno ]])</f>
        <v xml:space="preserve"> </v>
      </c>
      <c r="I26" s="36"/>
      <c r="J26" s="13"/>
      <c r="K26" s="13"/>
      <c r="L26" s="83"/>
      <c r="M26" s="13"/>
      <c r="N26" s="13"/>
    </row>
    <row r="27" spans="2:14" x14ac:dyDescent="0.25">
      <c r="B27" s="33"/>
      <c r="C27" s="33"/>
      <c r="D27" s="33"/>
      <c r="E27" s="33"/>
      <c r="F27" s="77" t="str">
        <f>CONCATENATE(Tabla81615[[#This Row],[Eco]], " ",Tabla81615[[#This Row],[Nombre]],Tabla81615[[#This Row],[Apellido Paterno ]],Tabla81615[[#This Row],[Apellido Materno ]])</f>
        <v xml:space="preserve"> </v>
      </c>
      <c r="I27" s="36"/>
      <c r="J27" s="13"/>
      <c r="K27" s="13"/>
      <c r="L27" s="83"/>
      <c r="M27" s="13"/>
      <c r="N27" s="13"/>
    </row>
    <row r="28" spans="2:14" x14ac:dyDescent="0.25">
      <c r="B28" s="33"/>
      <c r="C28" s="33"/>
      <c r="D28" s="33"/>
      <c r="E28" s="33"/>
      <c r="F28" s="77" t="str">
        <f>CONCATENATE(Tabla81615[[#This Row],[Eco]], " ",Tabla81615[[#This Row],[Nombre]],Tabla81615[[#This Row],[Apellido Paterno ]],Tabla81615[[#This Row],[Apellido Materno ]])</f>
        <v xml:space="preserve"> </v>
      </c>
      <c r="I28" s="36"/>
      <c r="J28" s="13"/>
      <c r="K28" s="13"/>
      <c r="L28" s="83"/>
      <c r="M28" s="13"/>
      <c r="N28" s="13"/>
    </row>
    <row r="29" spans="2:14" x14ac:dyDescent="0.25">
      <c r="B29" s="33"/>
      <c r="C29" s="33"/>
      <c r="D29" s="33"/>
      <c r="E29" s="33"/>
      <c r="F29" s="77" t="str">
        <f>CONCATENATE(Tabla81615[[#This Row],[Eco]], " ",Tabla81615[[#This Row],[Nombre]],Tabla81615[[#This Row],[Apellido Paterno ]],Tabla81615[[#This Row],[Apellido Materno ]])</f>
        <v xml:space="preserve"> </v>
      </c>
      <c r="I29" s="36"/>
      <c r="J29" s="13"/>
      <c r="K29" s="13"/>
      <c r="L29" s="83"/>
      <c r="M29" s="13"/>
      <c r="N29" s="13"/>
    </row>
    <row r="30" spans="2:14" x14ac:dyDescent="0.25">
      <c r="B30" s="33"/>
      <c r="C30" s="33"/>
      <c r="D30" s="33"/>
      <c r="E30" s="33"/>
      <c r="F30" s="77" t="str">
        <f>CONCATENATE(Tabla81615[[#This Row],[Eco]], " ",Tabla81615[[#This Row],[Nombre]],Tabla81615[[#This Row],[Apellido Paterno ]],Tabla81615[[#This Row],[Apellido Materno ]])</f>
        <v xml:space="preserve"> </v>
      </c>
      <c r="I30" s="36"/>
      <c r="J30" s="13"/>
      <c r="K30" s="13"/>
      <c r="L30" s="83"/>
      <c r="M30" s="13"/>
      <c r="N30" s="13"/>
    </row>
    <row r="36" ht="20.25" customHeight="1" x14ac:dyDescent="0.25"/>
  </sheetData>
  <mergeCells count="1">
    <mergeCell ref="B5:I5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F28" sqref="F28"/>
    </sheetView>
  </sheetViews>
  <sheetFormatPr baseColWidth="10" defaultRowHeight="15" x14ac:dyDescent="0.25"/>
  <cols>
    <col min="1" max="1" width="20.5703125" customWidth="1"/>
    <col min="3" max="4" width="12" customWidth="1"/>
    <col min="5" max="5" width="14.7109375" customWidth="1"/>
    <col min="6" max="6" width="63.140625" customWidth="1"/>
    <col min="7" max="7" width="17.7109375" customWidth="1"/>
    <col min="8" max="8" width="12.140625" customWidth="1"/>
    <col min="9" max="9" width="15.140625" customWidth="1"/>
    <col min="12" max="12" width="13.42578125" customWidth="1"/>
    <col min="14" max="14" width="16.140625" customWidth="1"/>
    <col min="15" max="15" width="21.7109375" customWidth="1"/>
    <col min="16" max="16" width="125.140625" customWidth="1"/>
  </cols>
  <sheetData>
    <row r="1" spans="1:16" ht="30" x14ac:dyDescent="0.25">
      <c r="A1" s="63" t="s">
        <v>233</v>
      </c>
      <c r="B1" s="63" t="s">
        <v>0</v>
      </c>
      <c r="C1" s="62" t="s">
        <v>152</v>
      </c>
      <c r="D1" s="61" t="s">
        <v>153</v>
      </c>
      <c r="E1" s="60" t="s">
        <v>182</v>
      </c>
      <c r="F1" s="64" t="s">
        <v>1</v>
      </c>
      <c r="G1" s="64" t="s">
        <v>234</v>
      </c>
      <c r="H1" s="64" t="s">
        <v>5</v>
      </c>
      <c r="I1" s="63" t="s">
        <v>235</v>
      </c>
      <c r="J1" s="64" t="s">
        <v>67</v>
      </c>
      <c r="K1" s="64" t="s">
        <v>236</v>
      </c>
      <c r="L1" s="64" t="s">
        <v>216</v>
      </c>
      <c r="M1" s="64" t="s">
        <v>22</v>
      </c>
      <c r="N1" s="64" t="s">
        <v>6</v>
      </c>
      <c r="O1" s="64" t="s">
        <v>7</v>
      </c>
      <c r="P1" s="64" t="s">
        <v>8</v>
      </c>
    </row>
    <row r="2" spans="1:16" x14ac:dyDescent="0.25">
      <c r="A2" s="10"/>
      <c r="B2" s="10"/>
      <c r="C2" s="1"/>
      <c r="D2" s="1"/>
      <c r="E2" s="39"/>
      <c r="F2" s="96"/>
      <c r="G2" s="96"/>
      <c r="H2" s="96"/>
      <c r="I2" s="97"/>
      <c r="J2" s="11"/>
      <c r="K2" s="96"/>
      <c r="L2" s="96"/>
      <c r="M2" s="96"/>
      <c r="N2" s="96"/>
      <c r="O2" s="96"/>
      <c r="P2" s="96"/>
    </row>
    <row r="3" spans="1:16" x14ac:dyDescent="0.25">
      <c r="A3" s="10"/>
      <c r="B3" s="10"/>
      <c r="C3" s="1"/>
      <c r="D3" s="1"/>
      <c r="E3" s="39"/>
      <c r="F3" s="3"/>
      <c r="G3" s="3"/>
      <c r="H3" s="3"/>
      <c r="I3" s="1"/>
      <c r="J3" s="11"/>
      <c r="K3" s="3"/>
      <c r="L3" s="3"/>
      <c r="M3" s="3"/>
      <c r="N3" s="3"/>
      <c r="O3" s="3"/>
      <c r="P3" s="3"/>
    </row>
    <row r="4" spans="1:16" x14ac:dyDescent="0.25">
      <c r="A4" s="10"/>
      <c r="B4" s="10"/>
      <c r="C4" s="1"/>
      <c r="D4" s="1"/>
      <c r="E4" s="39"/>
      <c r="F4" s="3"/>
      <c r="G4" s="3"/>
      <c r="H4" s="3"/>
      <c r="I4" s="1"/>
      <c r="J4" s="11"/>
      <c r="K4" s="3"/>
      <c r="L4" s="3"/>
      <c r="M4" s="3"/>
      <c r="N4" s="3"/>
      <c r="O4" s="3"/>
      <c r="P4" s="3"/>
    </row>
    <row r="19" spans="1:8" ht="14.45" customHeight="1" x14ac:dyDescent="0.25">
      <c r="A19" s="156" t="s">
        <v>72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mergeCells count="1">
    <mergeCell ref="A19:F19"/>
  </mergeCells>
  <dataValidations count="1">
    <dataValidation type="list" allowBlank="1" showInputMessage="1" showErrorMessage="1" sqref="E2:E4" xr:uid="{763D447E-6FFB-4DB2-8EDD-CB7FD43DDAFC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9"/>
  <sheetViews>
    <sheetView workbookViewId="0">
      <selection activeCell="C3" sqref="C3"/>
    </sheetView>
  </sheetViews>
  <sheetFormatPr baseColWidth="10" defaultRowHeight="15" x14ac:dyDescent="0.25"/>
  <cols>
    <col min="6" max="6" width="43.42578125" customWidth="1"/>
    <col min="7" max="7" width="29.140625" customWidth="1"/>
    <col min="8" max="8" width="26.28515625" customWidth="1"/>
    <col min="9" max="9" width="79.42578125" customWidth="1"/>
    <col min="10" max="10" width="25.42578125" customWidth="1"/>
    <col min="11" max="11" width="51.7109375" customWidth="1"/>
    <col min="12" max="12" width="19.28515625" customWidth="1"/>
    <col min="13" max="13" width="12.5703125" customWidth="1"/>
    <col min="15" max="15" width="18.5703125" customWidth="1"/>
    <col min="16" max="16" width="18.85546875" customWidth="1"/>
    <col min="21" max="21" width="20.28515625" customWidth="1"/>
    <col min="22" max="22" width="21.7109375" customWidth="1"/>
    <col min="23" max="23" width="129" customWidth="1"/>
  </cols>
  <sheetData>
    <row r="1" spans="1:23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9</v>
      </c>
      <c r="H1" s="6" t="s">
        <v>10</v>
      </c>
      <c r="I1" s="6" t="s">
        <v>5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48</v>
      </c>
      <c r="P1" s="6" t="s">
        <v>49</v>
      </c>
      <c r="Q1" s="6" t="s">
        <v>50</v>
      </c>
      <c r="R1" s="4" t="s">
        <v>179</v>
      </c>
      <c r="S1" s="4" t="s">
        <v>53</v>
      </c>
      <c r="T1" s="4" t="s">
        <v>180</v>
      </c>
      <c r="U1" s="6" t="s">
        <v>6</v>
      </c>
      <c r="V1" s="6" t="s">
        <v>7</v>
      </c>
      <c r="W1" s="19" t="s">
        <v>8</v>
      </c>
    </row>
    <row r="2" spans="1:23" ht="15" customHeight="1" x14ac:dyDescent="0.25">
      <c r="A2" s="10" t="s">
        <v>276</v>
      </c>
      <c r="B2" s="10" t="s">
        <v>275</v>
      </c>
      <c r="C2" s="10"/>
      <c r="D2" s="10">
        <v>3300</v>
      </c>
      <c r="E2" s="10" t="s">
        <v>184</v>
      </c>
      <c r="F2" s="96" t="s">
        <v>281</v>
      </c>
      <c r="G2" s="96" t="s">
        <v>282</v>
      </c>
      <c r="H2" s="96"/>
      <c r="I2" s="96"/>
      <c r="J2" s="96" t="s">
        <v>19</v>
      </c>
      <c r="K2" s="96" t="s">
        <v>283</v>
      </c>
      <c r="L2" s="3" t="s">
        <v>16</v>
      </c>
      <c r="M2" s="3" t="s">
        <v>17</v>
      </c>
      <c r="N2" s="3" t="s">
        <v>18</v>
      </c>
      <c r="O2" s="3" t="s">
        <v>284</v>
      </c>
      <c r="P2" s="3" t="s">
        <v>285</v>
      </c>
      <c r="Q2" s="3"/>
      <c r="R2" s="3" t="s">
        <v>286</v>
      </c>
      <c r="S2" s="3"/>
      <c r="T2" s="3" t="s">
        <v>17</v>
      </c>
      <c r="U2" s="3" t="s">
        <v>287</v>
      </c>
      <c r="V2" s="3" t="s">
        <v>288</v>
      </c>
      <c r="W2" s="8" t="s">
        <v>289</v>
      </c>
    </row>
    <row r="3" spans="1:23" s="94" customFormat="1" ht="15" customHeight="1" x14ac:dyDescent="0.25">
      <c r="A3" s="10" t="s">
        <v>276</v>
      </c>
      <c r="B3" s="10" t="s">
        <v>275</v>
      </c>
      <c r="C3" s="10"/>
      <c r="D3" s="10">
        <v>3300</v>
      </c>
      <c r="E3" s="10" t="s">
        <v>184</v>
      </c>
      <c r="F3" s="96" t="s">
        <v>281</v>
      </c>
      <c r="G3" s="96" t="s">
        <v>290</v>
      </c>
      <c r="H3" s="96"/>
      <c r="I3" s="96" t="s">
        <v>291</v>
      </c>
      <c r="J3" s="96" t="s">
        <v>19</v>
      </c>
      <c r="K3" s="96" t="s">
        <v>292</v>
      </c>
      <c r="L3" s="96" t="s">
        <v>16</v>
      </c>
      <c r="M3" s="96" t="s">
        <v>17</v>
      </c>
      <c r="N3" s="96" t="s">
        <v>18</v>
      </c>
      <c r="O3" s="96" t="s">
        <v>293</v>
      </c>
      <c r="P3" s="96" t="s">
        <v>285</v>
      </c>
      <c r="Q3" s="96"/>
      <c r="R3" s="96" t="s">
        <v>286</v>
      </c>
      <c r="S3" s="96"/>
      <c r="T3" s="96" t="s">
        <v>17</v>
      </c>
      <c r="U3" s="96" t="s">
        <v>294</v>
      </c>
      <c r="V3" s="96" t="s">
        <v>288</v>
      </c>
      <c r="W3" s="8" t="s">
        <v>295</v>
      </c>
    </row>
    <row r="4" spans="1:23" s="94" customFormat="1" ht="15" customHeight="1" x14ac:dyDescent="0.25">
      <c r="A4" s="10" t="s">
        <v>277</v>
      </c>
      <c r="B4" s="10" t="s">
        <v>275</v>
      </c>
      <c r="C4" s="10">
        <v>2090</v>
      </c>
      <c r="D4" s="10"/>
      <c r="E4" s="10" t="s">
        <v>183</v>
      </c>
      <c r="F4" s="96" t="s">
        <v>296</v>
      </c>
      <c r="G4" s="96" t="s">
        <v>297</v>
      </c>
      <c r="H4" s="96" t="s">
        <v>298</v>
      </c>
      <c r="I4" s="96"/>
      <c r="J4" s="96" t="s">
        <v>19</v>
      </c>
      <c r="K4" s="96" t="s">
        <v>299</v>
      </c>
      <c r="L4" s="96" t="s">
        <v>16</v>
      </c>
      <c r="M4" s="96" t="s">
        <v>17</v>
      </c>
      <c r="N4" s="96" t="s">
        <v>18</v>
      </c>
      <c r="O4" s="96" t="s">
        <v>271</v>
      </c>
      <c r="P4" s="96" t="s">
        <v>300</v>
      </c>
      <c r="Q4" s="96"/>
      <c r="R4" s="96" t="s">
        <v>301</v>
      </c>
      <c r="S4" s="96"/>
      <c r="T4" s="96" t="s">
        <v>16</v>
      </c>
      <c r="U4" s="96" t="s">
        <v>302</v>
      </c>
      <c r="V4" s="96" t="s">
        <v>303</v>
      </c>
      <c r="W4" s="8" t="s">
        <v>304</v>
      </c>
    </row>
    <row r="5" spans="1:23" s="94" customFormat="1" ht="15" customHeight="1" x14ac:dyDescent="0.25">
      <c r="A5" s="10" t="s">
        <v>277</v>
      </c>
      <c r="B5" s="10" t="s">
        <v>275</v>
      </c>
      <c r="C5" s="10">
        <v>2090</v>
      </c>
      <c r="D5" s="10"/>
      <c r="E5" s="10" t="s">
        <v>183</v>
      </c>
      <c r="F5" s="96" t="s">
        <v>296</v>
      </c>
      <c r="G5" s="96" t="s">
        <v>305</v>
      </c>
      <c r="H5" s="96"/>
      <c r="I5" s="96" t="s">
        <v>306</v>
      </c>
      <c r="J5" s="96" t="s">
        <v>19</v>
      </c>
      <c r="K5" s="96" t="s">
        <v>307</v>
      </c>
      <c r="L5" s="96" t="s">
        <v>16</v>
      </c>
      <c r="M5" s="96" t="s">
        <v>17</v>
      </c>
      <c r="N5" s="96" t="s">
        <v>237</v>
      </c>
      <c r="O5" s="96" t="s">
        <v>308</v>
      </c>
      <c r="P5" s="96" t="s">
        <v>309</v>
      </c>
      <c r="Q5" s="96"/>
      <c r="R5" s="96" t="s">
        <v>310</v>
      </c>
      <c r="S5" s="96"/>
      <c r="T5" s="96" t="s">
        <v>16</v>
      </c>
      <c r="U5" s="96" t="s">
        <v>311</v>
      </c>
      <c r="V5" s="96" t="s">
        <v>303</v>
      </c>
      <c r="W5" s="8" t="s">
        <v>312</v>
      </c>
    </row>
    <row r="6" spans="1:23" s="94" customFormat="1" ht="15" customHeight="1" x14ac:dyDescent="0.25">
      <c r="A6" s="10" t="s">
        <v>278</v>
      </c>
      <c r="B6" s="10" t="s">
        <v>275</v>
      </c>
      <c r="C6" s="10"/>
      <c r="D6" s="10">
        <v>3300</v>
      </c>
      <c r="E6" s="10" t="s">
        <v>184</v>
      </c>
      <c r="F6" s="96" t="s">
        <v>313</v>
      </c>
      <c r="G6" s="96" t="s">
        <v>314</v>
      </c>
      <c r="H6" s="96"/>
      <c r="I6" s="96" t="s">
        <v>315</v>
      </c>
      <c r="J6" s="96"/>
      <c r="K6" s="96" t="s">
        <v>316</v>
      </c>
      <c r="L6" s="96" t="s">
        <v>16</v>
      </c>
      <c r="M6" s="96" t="s">
        <v>17</v>
      </c>
      <c r="N6" s="96"/>
      <c r="O6" s="96" t="s">
        <v>317</v>
      </c>
      <c r="P6" s="96" t="s">
        <v>318</v>
      </c>
      <c r="Q6" s="96"/>
      <c r="R6" s="96"/>
      <c r="S6" s="96"/>
      <c r="T6" s="96" t="s">
        <v>17</v>
      </c>
      <c r="U6" s="96"/>
      <c r="V6" s="96" t="s">
        <v>319</v>
      </c>
      <c r="W6" s="8" t="s">
        <v>320</v>
      </c>
    </row>
    <row r="7" spans="1:23" s="94" customFormat="1" ht="15" customHeight="1" x14ac:dyDescent="0.25">
      <c r="A7" s="10" t="s">
        <v>278</v>
      </c>
      <c r="B7" s="10" t="s">
        <v>275</v>
      </c>
      <c r="C7" s="10">
        <v>2090</v>
      </c>
      <c r="D7" s="10"/>
      <c r="E7" s="10" t="s">
        <v>183</v>
      </c>
      <c r="F7" s="96" t="s">
        <v>313</v>
      </c>
      <c r="G7" s="96" t="s">
        <v>321</v>
      </c>
      <c r="H7" s="96"/>
      <c r="I7" s="96" t="s">
        <v>322</v>
      </c>
      <c r="J7" s="96" t="s">
        <v>19</v>
      </c>
      <c r="K7" s="96" t="s">
        <v>323</v>
      </c>
      <c r="L7" s="96" t="s">
        <v>16</v>
      </c>
      <c r="M7" s="96" t="s">
        <v>17</v>
      </c>
      <c r="N7" s="96"/>
      <c r="O7" s="96" t="s">
        <v>324</v>
      </c>
      <c r="P7" s="96" t="s">
        <v>325</v>
      </c>
      <c r="Q7" s="96"/>
      <c r="R7" s="96"/>
      <c r="S7" s="96"/>
      <c r="T7" s="96" t="s">
        <v>17</v>
      </c>
      <c r="U7" s="96"/>
      <c r="V7" s="96" t="s">
        <v>319</v>
      </c>
      <c r="W7" s="8" t="s">
        <v>326</v>
      </c>
    </row>
    <row r="8" spans="1:23" s="94" customFormat="1" ht="15" customHeight="1" x14ac:dyDescent="0.25">
      <c r="A8" s="10" t="s">
        <v>279</v>
      </c>
      <c r="B8" s="10" t="s">
        <v>275</v>
      </c>
      <c r="C8" s="10">
        <v>2090</v>
      </c>
      <c r="D8" s="10"/>
      <c r="E8" s="10" t="s">
        <v>183</v>
      </c>
      <c r="F8" s="96" t="s">
        <v>327</v>
      </c>
      <c r="G8" s="96" t="s">
        <v>328</v>
      </c>
      <c r="H8" s="96"/>
      <c r="I8" s="96"/>
      <c r="J8" s="96" t="s">
        <v>19</v>
      </c>
      <c r="K8" s="96" t="s">
        <v>329</v>
      </c>
      <c r="L8" s="96" t="s">
        <v>16</v>
      </c>
      <c r="M8" s="96" t="s">
        <v>17</v>
      </c>
      <c r="N8" s="96" t="s">
        <v>18</v>
      </c>
      <c r="O8" s="96" t="s">
        <v>330</v>
      </c>
      <c r="P8" s="96" t="s">
        <v>331</v>
      </c>
      <c r="Q8" s="96"/>
      <c r="R8" s="96" t="s">
        <v>332</v>
      </c>
      <c r="S8" s="96"/>
      <c r="T8" s="96" t="s">
        <v>17</v>
      </c>
      <c r="U8" s="96"/>
      <c r="V8" s="96" t="s">
        <v>303</v>
      </c>
      <c r="W8" s="96"/>
    </row>
    <row r="9" spans="1:23" s="94" customFormat="1" ht="15" customHeight="1" x14ac:dyDescent="0.25">
      <c r="A9" s="10" t="s">
        <v>279</v>
      </c>
      <c r="B9" s="10" t="s">
        <v>275</v>
      </c>
      <c r="C9" s="10">
        <v>2090</v>
      </c>
      <c r="D9" s="10"/>
      <c r="E9" s="10" t="s">
        <v>183</v>
      </c>
      <c r="F9" s="96" t="s">
        <v>327</v>
      </c>
      <c r="G9" s="96" t="s">
        <v>333</v>
      </c>
      <c r="H9" s="96" t="s">
        <v>334</v>
      </c>
      <c r="I9" s="96" t="s">
        <v>335</v>
      </c>
      <c r="J9" s="96" t="s">
        <v>336</v>
      </c>
      <c r="K9" s="96" t="s">
        <v>329</v>
      </c>
      <c r="L9" s="96" t="s">
        <v>16</v>
      </c>
      <c r="M9" s="96" t="s">
        <v>17</v>
      </c>
      <c r="N9" s="96" t="s">
        <v>18</v>
      </c>
      <c r="O9" s="96" t="s">
        <v>330</v>
      </c>
      <c r="P9" s="96" t="s">
        <v>331</v>
      </c>
      <c r="Q9" s="96"/>
      <c r="R9" s="96" t="s">
        <v>332</v>
      </c>
      <c r="S9" s="96"/>
      <c r="T9" s="96" t="s">
        <v>17</v>
      </c>
      <c r="U9" s="96"/>
      <c r="V9" s="96" t="s">
        <v>303</v>
      </c>
      <c r="W9" s="96"/>
    </row>
    <row r="10" spans="1:23" s="94" customFormat="1" ht="15" customHeight="1" x14ac:dyDescent="0.25">
      <c r="A10" s="10" t="s">
        <v>279</v>
      </c>
      <c r="B10" s="10" t="s">
        <v>275</v>
      </c>
      <c r="C10" s="10">
        <v>2090</v>
      </c>
      <c r="D10" s="10"/>
      <c r="E10" s="10" t="s">
        <v>183</v>
      </c>
      <c r="F10" s="96" t="s">
        <v>327</v>
      </c>
      <c r="G10" s="96" t="s">
        <v>337</v>
      </c>
      <c r="H10" s="96" t="s">
        <v>338</v>
      </c>
      <c r="I10" s="96"/>
      <c r="J10" s="96" t="s">
        <v>19</v>
      </c>
      <c r="K10" s="96" t="s">
        <v>339</v>
      </c>
      <c r="L10" s="96" t="s">
        <v>16</v>
      </c>
      <c r="M10" s="96" t="s">
        <v>17</v>
      </c>
      <c r="N10" s="96" t="s">
        <v>18</v>
      </c>
      <c r="O10" s="96" t="s">
        <v>340</v>
      </c>
      <c r="P10" s="96" t="s">
        <v>341</v>
      </c>
      <c r="Q10" s="96"/>
      <c r="R10" s="96" t="s">
        <v>342</v>
      </c>
      <c r="S10" s="96"/>
      <c r="T10" s="96" t="s">
        <v>17</v>
      </c>
      <c r="U10" s="96"/>
      <c r="V10" s="96" t="s">
        <v>303</v>
      </c>
      <c r="W10" s="8" t="s">
        <v>343</v>
      </c>
    </row>
    <row r="11" spans="1:23" s="94" customFormat="1" ht="15" customHeight="1" x14ac:dyDescent="0.25">
      <c r="A11" s="10" t="s">
        <v>279</v>
      </c>
      <c r="B11" s="10" t="s">
        <v>275</v>
      </c>
      <c r="C11" s="10">
        <v>2090</v>
      </c>
      <c r="D11" s="10"/>
      <c r="E11" s="10" t="s">
        <v>183</v>
      </c>
      <c r="F11" s="96" t="s">
        <v>327</v>
      </c>
      <c r="G11" s="96" t="s">
        <v>344</v>
      </c>
      <c r="H11" s="96" t="s">
        <v>345</v>
      </c>
      <c r="I11" s="96"/>
      <c r="J11" s="96" t="s">
        <v>19</v>
      </c>
      <c r="K11" s="96" t="s">
        <v>346</v>
      </c>
      <c r="L11" s="96" t="s">
        <v>16</v>
      </c>
      <c r="M11" s="96" t="s">
        <v>17</v>
      </c>
      <c r="N11" s="96" t="s">
        <v>18</v>
      </c>
      <c r="O11" s="96" t="s">
        <v>347</v>
      </c>
      <c r="P11" s="96" t="s">
        <v>348</v>
      </c>
      <c r="Q11" s="96"/>
      <c r="R11" s="96" t="s">
        <v>349</v>
      </c>
      <c r="S11" s="96"/>
      <c r="T11" s="96" t="s">
        <v>17</v>
      </c>
      <c r="U11" s="96"/>
      <c r="V11" s="96" t="s">
        <v>303</v>
      </c>
      <c r="W11" s="8" t="s">
        <v>350</v>
      </c>
    </row>
    <row r="12" spans="1:23" s="94" customFormat="1" ht="15" customHeight="1" x14ac:dyDescent="0.25">
      <c r="A12" s="10" t="s">
        <v>279</v>
      </c>
      <c r="B12" s="10" t="s">
        <v>275</v>
      </c>
      <c r="C12" s="10">
        <v>2090</v>
      </c>
      <c r="D12" s="10"/>
      <c r="E12" s="10" t="s">
        <v>183</v>
      </c>
      <c r="F12" s="96" t="s">
        <v>327</v>
      </c>
      <c r="G12" s="96" t="s">
        <v>351</v>
      </c>
      <c r="H12" s="96"/>
      <c r="I12" s="96" t="s">
        <v>352</v>
      </c>
      <c r="J12" s="96" t="s">
        <v>19</v>
      </c>
      <c r="K12" s="96" t="s">
        <v>353</v>
      </c>
      <c r="L12" s="96" t="s">
        <v>16</v>
      </c>
      <c r="M12" s="96" t="s">
        <v>16</v>
      </c>
      <c r="N12" s="96" t="s">
        <v>237</v>
      </c>
      <c r="O12" s="96" t="s">
        <v>354</v>
      </c>
      <c r="P12" s="96" t="s">
        <v>355</v>
      </c>
      <c r="Q12" s="96" t="s">
        <v>356</v>
      </c>
      <c r="R12" s="96" t="s">
        <v>357</v>
      </c>
      <c r="S12" s="96"/>
      <c r="T12" s="96" t="s">
        <v>16</v>
      </c>
      <c r="U12" s="96"/>
      <c r="V12" s="96" t="s">
        <v>303</v>
      </c>
      <c r="W12" s="8" t="s">
        <v>358</v>
      </c>
    </row>
    <row r="13" spans="1:23" s="94" customFormat="1" ht="15" customHeight="1" x14ac:dyDescent="0.25">
      <c r="A13" s="10" t="s">
        <v>279</v>
      </c>
      <c r="B13" s="10" t="s">
        <v>275</v>
      </c>
      <c r="C13" s="10">
        <v>2090</v>
      </c>
      <c r="D13" s="10"/>
      <c r="E13" s="10" t="s">
        <v>183</v>
      </c>
      <c r="F13" s="96" t="s">
        <v>327</v>
      </c>
      <c r="G13" s="96" t="s">
        <v>359</v>
      </c>
      <c r="H13" s="96"/>
      <c r="I13" s="96" t="s">
        <v>360</v>
      </c>
      <c r="J13" s="96" t="s">
        <v>19</v>
      </c>
      <c r="K13" s="96" t="s">
        <v>353</v>
      </c>
      <c r="L13" s="96" t="s">
        <v>16</v>
      </c>
      <c r="M13" s="96" t="s">
        <v>16</v>
      </c>
      <c r="N13" s="96" t="s">
        <v>237</v>
      </c>
      <c r="O13" s="96" t="s">
        <v>354</v>
      </c>
      <c r="P13" s="96" t="s">
        <v>355</v>
      </c>
      <c r="Q13" s="96" t="s">
        <v>361</v>
      </c>
      <c r="R13" s="96" t="s">
        <v>357</v>
      </c>
      <c r="S13" s="96"/>
      <c r="T13" s="96" t="s">
        <v>16</v>
      </c>
      <c r="U13" s="96"/>
      <c r="V13" s="96" t="s">
        <v>303</v>
      </c>
      <c r="W13" s="96" t="s">
        <v>362</v>
      </c>
    </row>
    <row r="14" spans="1:23" s="94" customFormat="1" ht="15" customHeight="1" x14ac:dyDescent="0.25">
      <c r="A14" s="10" t="s">
        <v>279</v>
      </c>
      <c r="B14" s="10" t="s">
        <v>275</v>
      </c>
      <c r="C14" s="10">
        <v>2090</v>
      </c>
      <c r="D14" s="10"/>
      <c r="E14" s="10" t="s">
        <v>183</v>
      </c>
      <c r="F14" s="96" t="s">
        <v>327</v>
      </c>
      <c r="G14" s="96" t="s">
        <v>363</v>
      </c>
      <c r="H14" s="96"/>
      <c r="I14" s="96"/>
      <c r="J14" s="96" t="s">
        <v>20</v>
      </c>
      <c r="K14" s="96" t="s">
        <v>364</v>
      </c>
      <c r="L14" s="96" t="s">
        <v>16</v>
      </c>
      <c r="M14" s="96" t="s">
        <v>16</v>
      </c>
      <c r="N14" s="96" t="s">
        <v>18</v>
      </c>
      <c r="O14" s="96" t="s">
        <v>365</v>
      </c>
      <c r="P14" s="96" t="s">
        <v>366</v>
      </c>
      <c r="Q14" s="96" t="s">
        <v>367</v>
      </c>
      <c r="R14" s="96" t="s">
        <v>368</v>
      </c>
      <c r="S14" s="96"/>
      <c r="T14" s="96" t="s">
        <v>16</v>
      </c>
      <c r="U14" s="96"/>
      <c r="V14" s="96" t="s">
        <v>303</v>
      </c>
      <c r="W14" s="8" t="s">
        <v>369</v>
      </c>
    </row>
    <row r="15" spans="1:23" s="94" customFormat="1" ht="15" customHeight="1" x14ac:dyDescent="0.25">
      <c r="A15" s="10" t="s">
        <v>279</v>
      </c>
      <c r="B15" s="10" t="s">
        <v>275</v>
      </c>
      <c r="C15" s="10">
        <v>2090</v>
      </c>
      <c r="D15" s="10"/>
      <c r="E15" s="10" t="s">
        <v>183</v>
      </c>
      <c r="F15" s="96" t="s">
        <v>327</v>
      </c>
      <c r="G15" s="96" t="s">
        <v>370</v>
      </c>
      <c r="H15" s="96"/>
      <c r="I15" s="96"/>
      <c r="J15" s="96" t="s">
        <v>20</v>
      </c>
      <c r="K15" s="96" t="s">
        <v>371</v>
      </c>
      <c r="L15" s="96" t="s">
        <v>16</v>
      </c>
      <c r="M15" s="96" t="s">
        <v>17</v>
      </c>
      <c r="N15" s="96" t="s">
        <v>18</v>
      </c>
      <c r="O15" s="96" t="s">
        <v>372</v>
      </c>
      <c r="P15" s="96" t="s">
        <v>373</v>
      </c>
      <c r="Q15" s="96"/>
      <c r="R15" s="96" t="s">
        <v>374</v>
      </c>
      <c r="S15" s="96"/>
      <c r="T15" s="96" t="s">
        <v>17</v>
      </c>
      <c r="U15" s="96"/>
      <c r="V15" s="96" t="s">
        <v>303</v>
      </c>
      <c r="W15" s="8" t="s">
        <v>375</v>
      </c>
    </row>
    <row r="16" spans="1:23" s="94" customFormat="1" ht="15" customHeight="1" x14ac:dyDescent="0.25">
      <c r="A16" s="10" t="s">
        <v>279</v>
      </c>
      <c r="B16" s="10" t="s">
        <v>275</v>
      </c>
      <c r="C16" s="10">
        <v>2090</v>
      </c>
      <c r="D16" s="10"/>
      <c r="E16" s="10" t="s">
        <v>183</v>
      </c>
      <c r="F16" s="96" t="s">
        <v>327</v>
      </c>
      <c r="G16" s="96" t="s">
        <v>333</v>
      </c>
      <c r="H16" s="96"/>
      <c r="I16" s="96"/>
      <c r="J16" s="96" t="s">
        <v>336</v>
      </c>
      <c r="K16" s="96" t="s">
        <v>376</v>
      </c>
      <c r="L16" s="96" t="s">
        <v>16</v>
      </c>
      <c r="M16" s="96" t="s">
        <v>17</v>
      </c>
      <c r="N16" s="96" t="s">
        <v>18</v>
      </c>
      <c r="O16" s="96" t="s">
        <v>377</v>
      </c>
      <c r="P16" s="96" t="s">
        <v>378</v>
      </c>
      <c r="Q16" s="96"/>
      <c r="R16" s="96" t="s">
        <v>379</v>
      </c>
      <c r="S16" s="96"/>
      <c r="T16" s="96" t="s">
        <v>17</v>
      </c>
      <c r="U16" s="96"/>
      <c r="V16" s="96" t="s">
        <v>303</v>
      </c>
      <c r="W16" s="8" t="s">
        <v>380</v>
      </c>
    </row>
    <row r="17" spans="1:23" s="94" customFormat="1" ht="15" customHeight="1" x14ac:dyDescent="0.25">
      <c r="A17" s="10" t="s">
        <v>280</v>
      </c>
      <c r="B17" s="10" t="s">
        <v>275</v>
      </c>
      <c r="C17" s="10">
        <v>2090</v>
      </c>
      <c r="D17" s="10"/>
      <c r="E17" s="10" t="s">
        <v>183</v>
      </c>
      <c r="F17" s="96" t="s">
        <v>381</v>
      </c>
      <c r="G17" s="96" t="s">
        <v>382</v>
      </c>
      <c r="H17" s="96"/>
      <c r="I17" s="96"/>
      <c r="J17" s="96"/>
      <c r="K17" s="96"/>
      <c r="L17" s="96" t="s">
        <v>17</v>
      </c>
      <c r="M17" s="96" t="s">
        <v>17</v>
      </c>
      <c r="N17" s="96"/>
      <c r="O17" s="96" t="s">
        <v>285</v>
      </c>
      <c r="P17" s="96" t="s">
        <v>383</v>
      </c>
      <c r="Q17" s="96"/>
      <c r="R17" s="96"/>
      <c r="S17" s="96"/>
      <c r="T17" s="96" t="s">
        <v>17</v>
      </c>
      <c r="U17" s="96"/>
      <c r="V17" s="96" t="s">
        <v>319</v>
      </c>
      <c r="W17" s="8" t="s">
        <v>384</v>
      </c>
    </row>
    <row r="18" spans="1:23" s="94" customFormat="1" ht="15" customHeight="1" x14ac:dyDescent="0.25">
      <c r="A18" s="10" t="s">
        <v>280</v>
      </c>
      <c r="B18" s="10" t="s">
        <v>275</v>
      </c>
      <c r="C18" s="10">
        <v>2090</v>
      </c>
      <c r="D18" s="10"/>
      <c r="E18" s="10" t="s">
        <v>183</v>
      </c>
      <c r="F18" s="96" t="s">
        <v>381</v>
      </c>
      <c r="G18" s="96" t="s">
        <v>385</v>
      </c>
      <c r="H18" s="96"/>
      <c r="I18" s="96"/>
      <c r="J18" s="96"/>
      <c r="K18" s="96" t="s">
        <v>386</v>
      </c>
      <c r="L18" s="96" t="s">
        <v>17</v>
      </c>
      <c r="M18" s="96" t="s">
        <v>17</v>
      </c>
      <c r="N18" s="96"/>
      <c r="O18" s="96" t="s">
        <v>285</v>
      </c>
      <c r="P18" s="96" t="s">
        <v>387</v>
      </c>
      <c r="Q18" s="96"/>
      <c r="R18" s="96"/>
      <c r="S18" s="96"/>
      <c r="T18" s="96" t="s">
        <v>17</v>
      </c>
      <c r="U18" s="96"/>
      <c r="V18" s="96" t="s">
        <v>27</v>
      </c>
      <c r="W18" s="8" t="s">
        <v>388</v>
      </c>
    </row>
    <row r="19" spans="1:23" s="94" customFormat="1" ht="15" customHeight="1" x14ac:dyDescent="0.25">
      <c r="A19" s="10" t="s">
        <v>280</v>
      </c>
      <c r="B19" s="10" t="s">
        <v>275</v>
      </c>
      <c r="C19" s="10">
        <v>2090</v>
      </c>
      <c r="D19" s="10"/>
      <c r="E19" s="10" t="s">
        <v>183</v>
      </c>
      <c r="F19" s="96" t="s">
        <v>381</v>
      </c>
      <c r="G19" s="96" t="s">
        <v>385</v>
      </c>
      <c r="H19" s="96"/>
      <c r="I19" s="96"/>
      <c r="J19" s="96"/>
      <c r="K19" s="96" t="s">
        <v>389</v>
      </c>
      <c r="L19" s="96" t="s">
        <v>17</v>
      </c>
      <c r="M19" s="96" t="s">
        <v>17</v>
      </c>
      <c r="N19" s="96"/>
      <c r="O19" s="96" t="s">
        <v>390</v>
      </c>
      <c r="P19" s="96" t="s">
        <v>391</v>
      </c>
      <c r="Q19" s="96"/>
      <c r="R19" s="96"/>
      <c r="S19" s="96"/>
      <c r="T19" s="96" t="s">
        <v>17</v>
      </c>
      <c r="U19" s="96"/>
      <c r="V19" s="96" t="s">
        <v>319</v>
      </c>
      <c r="W19" s="8" t="s">
        <v>392</v>
      </c>
    </row>
    <row r="20" spans="1:23" s="94" customFormat="1" ht="15" customHeight="1" x14ac:dyDescent="0.25">
      <c r="A20" s="10" t="s">
        <v>280</v>
      </c>
      <c r="B20" s="10" t="s">
        <v>275</v>
      </c>
      <c r="C20" s="10">
        <v>2090</v>
      </c>
      <c r="D20" s="10"/>
      <c r="E20" s="10" t="s">
        <v>183</v>
      </c>
      <c r="F20" s="96" t="s">
        <v>381</v>
      </c>
      <c r="G20" s="96" t="s">
        <v>393</v>
      </c>
      <c r="H20" s="96"/>
      <c r="I20" s="96"/>
      <c r="J20" s="96"/>
      <c r="K20" s="96" t="s">
        <v>394</v>
      </c>
      <c r="L20" s="96" t="s">
        <v>17</v>
      </c>
      <c r="M20" s="96" t="s">
        <v>17</v>
      </c>
      <c r="N20" s="96"/>
      <c r="O20" s="96" t="s">
        <v>395</v>
      </c>
      <c r="P20" s="96" t="s">
        <v>396</v>
      </c>
      <c r="Q20" s="96"/>
      <c r="R20" s="96"/>
      <c r="S20" s="96"/>
      <c r="T20" s="96" t="s">
        <v>17</v>
      </c>
      <c r="U20" s="96"/>
      <c r="V20" s="96" t="s">
        <v>319</v>
      </c>
      <c r="W20" s="8" t="s">
        <v>397</v>
      </c>
    </row>
    <row r="21" spans="1:23" s="94" customFormat="1" ht="15" customHeight="1" x14ac:dyDescent="0.25">
      <c r="A21" s="10" t="s">
        <v>280</v>
      </c>
      <c r="B21" s="10" t="s">
        <v>275</v>
      </c>
      <c r="C21" s="10">
        <v>2090</v>
      </c>
      <c r="D21" s="10"/>
      <c r="E21" s="10" t="s">
        <v>183</v>
      </c>
      <c r="F21" s="96" t="s">
        <v>381</v>
      </c>
      <c r="G21" s="96" t="s">
        <v>398</v>
      </c>
      <c r="H21" s="96"/>
      <c r="I21" s="96"/>
      <c r="J21" s="96"/>
      <c r="K21" s="96" t="s">
        <v>399</v>
      </c>
      <c r="L21" s="96" t="s">
        <v>17</v>
      </c>
      <c r="M21" s="96" t="s">
        <v>17</v>
      </c>
      <c r="N21" s="96"/>
      <c r="O21" s="96" t="s">
        <v>400</v>
      </c>
      <c r="P21" s="96" t="s">
        <v>401</v>
      </c>
      <c r="Q21" s="96"/>
      <c r="R21" s="96"/>
      <c r="S21" s="96"/>
      <c r="T21" s="96" t="s">
        <v>17</v>
      </c>
      <c r="U21" s="96"/>
      <c r="V21" s="96" t="s">
        <v>319</v>
      </c>
      <c r="W21" s="8" t="s">
        <v>402</v>
      </c>
    </row>
    <row r="22" spans="1:23" s="94" customFormat="1" ht="15" customHeight="1" x14ac:dyDescent="0.25">
      <c r="A22" s="10" t="s">
        <v>280</v>
      </c>
      <c r="B22" s="10" t="s">
        <v>275</v>
      </c>
      <c r="C22" s="10">
        <v>2090</v>
      </c>
      <c r="D22" s="10"/>
      <c r="E22" s="10" t="s">
        <v>183</v>
      </c>
      <c r="F22" s="96" t="s">
        <v>381</v>
      </c>
      <c r="G22" s="96" t="s">
        <v>403</v>
      </c>
      <c r="H22" s="96"/>
      <c r="I22" s="96"/>
      <c r="J22" s="96"/>
      <c r="K22" s="96" t="s">
        <v>404</v>
      </c>
      <c r="L22" s="96" t="s">
        <v>17</v>
      </c>
      <c r="M22" s="96" t="s">
        <v>17</v>
      </c>
      <c r="N22" s="96"/>
      <c r="O22" s="96" t="s">
        <v>405</v>
      </c>
      <c r="P22" s="96" t="s">
        <v>406</v>
      </c>
      <c r="Q22" s="96"/>
      <c r="R22" s="96"/>
      <c r="S22" s="96"/>
      <c r="T22" s="96" t="s">
        <v>17</v>
      </c>
      <c r="U22" s="96"/>
      <c r="V22" s="96" t="s">
        <v>319</v>
      </c>
      <c r="W22" s="8" t="s">
        <v>407</v>
      </c>
    </row>
    <row r="23" spans="1:23" s="94" customFormat="1" ht="15" customHeight="1" x14ac:dyDescent="0.25">
      <c r="A23" s="10" t="s">
        <v>277</v>
      </c>
      <c r="B23" s="10" t="s">
        <v>275</v>
      </c>
      <c r="C23" s="10">
        <v>2090</v>
      </c>
      <c r="D23" s="10"/>
      <c r="E23" s="10" t="s">
        <v>183</v>
      </c>
      <c r="F23" s="96" t="s">
        <v>296</v>
      </c>
      <c r="G23" s="96" t="s">
        <v>408</v>
      </c>
      <c r="H23" s="96" t="s">
        <v>409</v>
      </c>
      <c r="I23" s="96"/>
      <c r="J23" s="96" t="s">
        <v>19</v>
      </c>
      <c r="K23" s="96" t="s">
        <v>410</v>
      </c>
      <c r="L23" s="96" t="s">
        <v>16</v>
      </c>
      <c r="M23" s="96" t="s">
        <v>17</v>
      </c>
      <c r="N23" s="96" t="s">
        <v>18</v>
      </c>
      <c r="O23" s="96" t="s">
        <v>411</v>
      </c>
      <c r="P23" s="96" t="s">
        <v>412</v>
      </c>
      <c r="Q23" s="96"/>
      <c r="R23" s="96" t="s">
        <v>342</v>
      </c>
      <c r="S23" s="96"/>
      <c r="T23" s="96" t="s">
        <v>16</v>
      </c>
      <c r="U23" s="96" t="s">
        <v>413</v>
      </c>
      <c r="V23" s="96" t="s">
        <v>303</v>
      </c>
      <c r="W23" s="8" t="s">
        <v>414</v>
      </c>
    </row>
    <row r="24" spans="1:23" s="94" customFormat="1" ht="15" customHeight="1" x14ac:dyDescent="0.25">
      <c r="A24" s="10" t="s">
        <v>277</v>
      </c>
      <c r="B24" s="10" t="s">
        <v>275</v>
      </c>
      <c r="C24" s="10">
        <v>2090</v>
      </c>
      <c r="D24" s="10"/>
      <c r="E24" s="10" t="s">
        <v>183</v>
      </c>
      <c r="F24" s="96" t="s">
        <v>296</v>
      </c>
      <c r="G24" s="96" t="s">
        <v>415</v>
      </c>
      <c r="H24" s="96" t="s">
        <v>416</v>
      </c>
      <c r="I24" s="96"/>
      <c r="J24" s="96" t="s">
        <v>19</v>
      </c>
      <c r="K24" s="96" t="s">
        <v>410</v>
      </c>
      <c r="L24" s="96" t="s">
        <v>16</v>
      </c>
      <c r="M24" s="96" t="s">
        <v>17</v>
      </c>
      <c r="N24" s="96" t="s">
        <v>18</v>
      </c>
      <c r="O24" s="96" t="s">
        <v>411</v>
      </c>
      <c r="P24" s="96" t="s">
        <v>412</v>
      </c>
      <c r="Q24" s="96"/>
      <c r="R24" s="96" t="s">
        <v>342</v>
      </c>
      <c r="S24" s="96"/>
      <c r="T24" s="96" t="s">
        <v>16</v>
      </c>
      <c r="U24" s="96" t="s">
        <v>413</v>
      </c>
      <c r="V24" s="96" t="s">
        <v>303</v>
      </c>
      <c r="W24" s="96" t="s">
        <v>417</v>
      </c>
    </row>
    <row r="25" spans="1:23" s="94" customFormat="1" ht="15" customHeight="1" x14ac:dyDescent="0.25">
      <c r="A25" s="10" t="s">
        <v>277</v>
      </c>
      <c r="B25" s="10" t="s">
        <v>275</v>
      </c>
      <c r="C25" s="10">
        <v>2090</v>
      </c>
      <c r="D25" s="10"/>
      <c r="E25" s="10" t="s">
        <v>183</v>
      </c>
      <c r="F25" s="96" t="s">
        <v>296</v>
      </c>
      <c r="G25" s="96" t="s">
        <v>418</v>
      </c>
      <c r="H25" s="96" t="s">
        <v>419</v>
      </c>
      <c r="I25" s="96" t="s">
        <v>420</v>
      </c>
      <c r="J25" s="96" t="s">
        <v>19</v>
      </c>
      <c r="K25" s="96" t="s">
        <v>421</v>
      </c>
      <c r="L25" s="96" t="s">
        <v>16</v>
      </c>
      <c r="M25" s="96" t="s">
        <v>17</v>
      </c>
      <c r="N25" s="96" t="s">
        <v>18</v>
      </c>
      <c r="O25" s="96" t="s">
        <v>422</v>
      </c>
      <c r="P25" s="96" t="s">
        <v>423</v>
      </c>
      <c r="Q25" s="96" t="s">
        <v>424</v>
      </c>
      <c r="R25" s="96" t="s">
        <v>425</v>
      </c>
      <c r="S25" s="96"/>
      <c r="T25" s="96" t="s">
        <v>16</v>
      </c>
      <c r="U25" s="96" t="s">
        <v>426</v>
      </c>
      <c r="V25" s="96" t="s">
        <v>303</v>
      </c>
      <c r="W25" s="8" t="s">
        <v>427</v>
      </c>
    </row>
    <row r="26" spans="1:23" s="94" customFormat="1" ht="15" customHeight="1" x14ac:dyDescent="0.25">
      <c r="A26" s="10"/>
      <c r="B26" s="10"/>
      <c r="C26" s="10"/>
      <c r="D26" s="10"/>
      <c r="E26" s="10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3" s="94" customFormat="1" ht="15" customHeight="1" x14ac:dyDescent="0.25">
      <c r="A27" s="10"/>
      <c r="B27" s="10"/>
      <c r="C27" s="10"/>
      <c r="D27" s="10"/>
      <c r="E27" s="10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</row>
    <row r="28" spans="1:23" s="94" customFormat="1" ht="15" customHeight="1" x14ac:dyDescent="0.25">
      <c r="A28" s="10"/>
      <c r="B28" s="10"/>
      <c r="C28" s="10"/>
      <c r="D28" s="10"/>
      <c r="E28" s="10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</row>
    <row r="29" spans="1:23" s="94" customFormat="1" ht="15" customHeight="1" x14ac:dyDescent="0.25">
      <c r="A29" s="10"/>
      <c r="B29" s="10"/>
      <c r="C29" s="10"/>
      <c r="D29" s="10"/>
      <c r="E29" s="10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spans="1:23" s="94" customFormat="1" ht="15" customHeight="1" x14ac:dyDescent="0.25">
      <c r="A30" s="10"/>
      <c r="B30" s="10"/>
      <c r="C30" s="10"/>
      <c r="D30" s="10"/>
      <c r="E30" s="10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1:23" s="94" customFormat="1" ht="15" customHeight="1" x14ac:dyDescent="0.25">
      <c r="A31" s="10"/>
      <c r="B31" s="10"/>
      <c r="C31" s="10"/>
      <c r="D31" s="10"/>
      <c r="E31" s="10"/>
      <c r="F31" s="7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3" s="94" customFormat="1" ht="15" customHeight="1" x14ac:dyDescent="0.25">
      <c r="A32" s="10"/>
      <c r="B32" s="10"/>
      <c r="C32" s="10"/>
      <c r="D32" s="10"/>
      <c r="E32" s="10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:23" s="94" customFormat="1" ht="15" customHeight="1" x14ac:dyDescent="0.25">
      <c r="A33" s="10"/>
      <c r="B33" s="10"/>
      <c r="C33" s="10"/>
      <c r="D33" s="10"/>
      <c r="E33" s="10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s="94" customFormat="1" ht="15" customHeight="1" x14ac:dyDescent="0.25">
      <c r="A34" s="10"/>
      <c r="B34" s="10"/>
      <c r="C34" s="10"/>
      <c r="D34" s="10"/>
      <c r="E34" s="10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3" s="94" customFormat="1" ht="15" customHeight="1" x14ac:dyDescent="0.25">
      <c r="A35" s="10"/>
      <c r="B35" s="10"/>
      <c r="C35" s="10"/>
      <c r="D35" s="10"/>
      <c r="E35" s="10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</row>
    <row r="36" spans="1:23" s="94" customFormat="1" ht="15" customHeight="1" x14ac:dyDescent="0.25">
      <c r="A36" s="10"/>
      <c r="B36" s="10"/>
      <c r="C36" s="10"/>
      <c r="D36" s="10"/>
      <c r="E36" s="10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</row>
    <row r="37" spans="1:23" s="94" customFormat="1" ht="15" customHeight="1" x14ac:dyDescent="0.25">
      <c r="A37" s="10"/>
      <c r="B37" s="10"/>
      <c r="C37" s="10"/>
      <c r="D37" s="10"/>
      <c r="E37" s="10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</row>
    <row r="38" spans="1:23" s="94" customFormat="1" ht="15" customHeight="1" x14ac:dyDescent="0.25">
      <c r="A38" s="10"/>
      <c r="B38" s="10"/>
      <c r="C38" s="10"/>
      <c r="D38" s="10"/>
      <c r="E38" s="10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</row>
    <row r="39" spans="1:23" s="94" customFormat="1" ht="15" customHeight="1" x14ac:dyDescent="0.25">
      <c r="A39" s="10"/>
      <c r="B39" s="10"/>
      <c r="C39" s="10"/>
      <c r="D39" s="10"/>
      <c r="E39" s="10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</row>
    <row r="40" spans="1:23" s="94" customFormat="1" ht="15" customHeight="1" x14ac:dyDescent="0.25">
      <c r="A40" s="10"/>
      <c r="B40" s="10"/>
      <c r="C40" s="10"/>
      <c r="D40" s="10"/>
      <c r="E40" s="10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</row>
    <row r="41" spans="1:23" s="94" customFormat="1" ht="15" customHeight="1" x14ac:dyDescent="0.25">
      <c r="A41" s="10"/>
      <c r="B41" s="10"/>
      <c r="C41" s="10"/>
      <c r="D41" s="10"/>
      <c r="E41" s="10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s="94" customFormat="1" ht="15" customHeight="1" x14ac:dyDescent="0.25">
      <c r="A42" s="10"/>
      <c r="B42" s="10"/>
      <c r="C42" s="10"/>
      <c r="D42" s="10"/>
      <c r="E42" s="10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</row>
    <row r="43" spans="1:23" s="94" customFormat="1" ht="15" customHeight="1" x14ac:dyDescent="0.25">
      <c r="A43" s="10"/>
      <c r="B43" s="10"/>
      <c r="C43" s="10"/>
      <c r="D43" s="10"/>
      <c r="E43" s="10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</row>
    <row r="44" spans="1:23" s="94" customFormat="1" ht="15" customHeight="1" x14ac:dyDescent="0.25">
      <c r="A44" s="10"/>
      <c r="B44" s="10"/>
      <c r="C44" s="10"/>
      <c r="D44" s="10"/>
      <c r="E44" s="10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</row>
    <row r="45" spans="1:23" ht="15" customHeight="1" x14ac:dyDescent="0.25">
      <c r="A45" s="10"/>
      <c r="B45" s="10"/>
      <c r="C45" s="10"/>
      <c r="D45" s="10"/>
      <c r="E45" s="1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 x14ac:dyDescent="0.25">
      <c r="A46" s="10"/>
      <c r="B46" s="10"/>
      <c r="C46" s="10"/>
      <c r="D46" s="10"/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customHeight="1" x14ac:dyDescent="0.25">
      <c r="A47" s="10"/>
      <c r="B47" s="10"/>
      <c r="C47" s="10"/>
      <c r="D47" s="10"/>
      <c r="E47" s="1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" customHeight="1" x14ac:dyDescent="0.25">
      <c r="A48" s="10"/>
      <c r="B48" s="10"/>
      <c r="C48" s="10"/>
      <c r="D48" s="10"/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 x14ac:dyDescent="0.25">
      <c r="A49" s="10"/>
      <c r="B49" s="10"/>
      <c r="C49" s="10"/>
      <c r="D49" s="10"/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" customHeight="1" x14ac:dyDescent="0.25">
      <c r="A50" s="10"/>
      <c r="B50" s="10"/>
      <c r="C50" s="10"/>
      <c r="D50" s="10"/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6" spans="1:23" x14ac:dyDescent="0.25">
      <c r="A56" s="157" t="s">
        <v>73</v>
      </c>
      <c r="B56" s="157"/>
      <c r="C56" s="157"/>
      <c r="D56" s="157"/>
      <c r="E56" s="157"/>
      <c r="F56" s="157"/>
      <c r="G56" s="14">
        <f>COUNTA(A2:A52)</f>
        <v>24</v>
      </c>
      <c r="H56" s="32" t="s">
        <v>151</v>
      </c>
    </row>
    <row r="57" spans="1:23" x14ac:dyDescent="0.25">
      <c r="F57" s="13" t="s">
        <v>134</v>
      </c>
      <c r="G57" s="40">
        <f>COUNTIF(E2:E50,"I")</f>
        <v>21</v>
      </c>
      <c r="H57">
        <f>SUM(C2:C55)</f>
        <v>43890</v>
      </c>
    </row>
    <row r="58" spans="1:23" x14ac:dyDescent="0.25">
      <c r="F58" s="13" t="s">
        <v>135</v>
      </c>
      <c r="G58" s="40">
        <f>COUNTIF(E2:E50,"C")</f>
        <v>3</v>
      </c>
      <c r="H58">
        <f>SUM(D2:D55)</f>
        <v>9900</v>
      </c>
    </row>
    <row r="59" spans="1:23" x14ac:dyDescent="0.25">
      <c r="G59">
        <f>SUM(G57:G58)</f>
        <v>24</v>
      </c>
      <c r="H59">
        <f>SUM(H57:H58)</f>
        <v>53790</v>
      </c>
    </row>
  </sheetData>
  <mergeCells count="1">
    <mergeCell ref="A56:F56"/>
  </mergeCells>
  <dataValidations count="1">
    <dataValidation type="list" allowBlank="1" showInputMessage="1" showErrorMessage="1" sqref="E2:E50" xr:uid="{E0C337A1-C683-4F71-8E45-523195A79850}">
      <formula1>"I,C,IC"</formula1>
    </dataValidation>
  </dataValidations>
  <hyperlinks>
    <hyperlink ref="W2" r:id="rId1" xr:uid="{A19821B0-777C-416E-B243-CE088FBA9229}"/>
    <hyperlink ref="W3" r:id="rId2" xr:uid="{A4C06031-240F-4229-84CA-724224A674FF}"/>
    <hyperlink ref="W4" r:id="rId3" xr:uid="{C077DE86-F90B-4FE6-B268-CE9129D0295D}"/>
    <hyperlink ref="W5" r:id="rId4" xr:uid="{A04B2E52-67F5-48D8-A41F-297B85074A10}"/>
    <hyperlink ref="W6" r:id="rId5" xr:uid="{F49BBC25-29A7-4039-A56F-5034E4772D5D}"/>
    <hyperlink ref="W7" r:id="rId6" xr:uid="{CE363D2F-4C5E-4F87-93B1-39CAFB9BE8DB}"/>
    <hyperlink ref="W10" r:id="rId7" xr:uid="{51DCF9E4-436D-4356-91E9-2422CE50DD30}"/>
    <hyperlink ref="W11" r:id="rId8" xr:uid="{BC79FAB5-D42B-41D2-B1FA-2D16B791B517}"/>
    <hyperlink ref="W12" r:id="rId9" xr:uid="{85922563-1F57-49A5-A823-49928303FBDB}"/>
    <hyperlink ref="W14" r:id="rId10" xr:uid="{6EEAFBF2-AFAB-4280-A022-F32F5F4E3871}"/>
    <hyperlink ref="W15" r:id="rId11" xr:uid="{D077B671-5DDF-4AFA-A928-FA040CFF7AEC}"/>
    <hyperlink ref="W16" r:id="rId12" xr:uid="{560DE8F2-C2EB-48C7-A91C-C7033A2CAA3C}"/>
    <hyperlink ref="W17" r:id="rId13" xr:uid="{011BCAC5-D1A7-46FD-B06E-D53F30585B72}"/>
    <hyperlink ref="W18" r:id="rId14" xr:uid="{31C4A583-6B89-428B-ACBF-BC0D1C8818BF}"/>
    <hyperlink ref="W19" r:id="rId15" xr:uid="{69DA5F02-C886-4120-9578-CD3AEB842092}"/>
    <hyperlink ref="W20" r:id="rId16" xr:uid="{906F1017-08F9-4ACE-92DD-627ECD2EE177}"/>
    <hyperlink ref="W21" r:id="rId17" xr:uid="{37E07672-62FC-45BD-8C8E-02CC6352AEEB}"/>
    <hyperlink ref="W22" r:id="rId18" xr:uid="{597305B9-5404-49E5-9F6C-DF74BC671D9D}"/>
    <hyperlink ref="W23" r:id="rId19" xr:uid="{9E1B7128-DFEC-46FD-ADD2-5D9D32B7C4EB}"/>
    <hyperlink ref="W25" r:id="rId20" xr:uid="{BD164DA9-922A-4B73-88EB-1BC7E52A2D23}"/>
  </hyperlinks>
  <pageMargins left="0.7" right="0.7" top="0.75" bottom="0.75" header="0.3" footer="0.3"/>
  <drawing r:id="rId21"/>
  <tableParts count="1">
    <tablePart r:id="rId2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2"/>
  <sheetViews>
    <sheetView workbookViewId="0"/>
  </sheetViews>
  <sheetFormatPr baseColWidth="10" defaultRowHeight="15" x14ac:dyDescent="0.25"/>
  <cols>
    <col min="6" max="6" width="42.140625" customWidth="1"/>
    <col min="7" max="7" width="67.85546875" customWidth="1"/>
    <col min="9" max="9" width="74.140625" customWidth="1"/>
    <col min="10" max="10" width="28.85546875" customWidth="1"/>
    <col min="11" max="11" width="21.28515625" customWidth="1"/>
    <col min="12" max="12" width="19.28515625" customWidth="1"/>
    <col min="13" max="13" width="14.140625" customWidth="1"/>
    <col min="14" max="14" width="21.5703125" customWidth="1"/>
    <col min="15" max="15" width="28" customWidth="1"/>
    <col min="16" max="16" width="25.85546875" customWidth="1"/>
    <col min="17" max="17" width="18.85546875" customWidth="1"/>
    <col min="19" max="19" width="16.7109375" bestFit="1" customWidth="1"/>
    <col min="22" max="22" width="16.7109375" customWidth="1"/>
    <col min="23" max="23" width="10.42578125" customWidth="1"/>
    <col min="24" max="24" width="11.85546875" customWidth="1"/>
    <col min="25" max="25" width="16.7109375" customWidth="1"/>
    <col min="26" max="26" width="22.85546875" customWidth="1"/>
    <col min="27" max="27" width="42.85546875" customWidth="1"/>
    <col min="28" max="28" width="123" customWidth="1"/>
  </cols>
  <sheetData>
    <row r="1" spans="1:28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9</v>
      </c>
      <c r="H1" s="6" t="s">
        <v>10</v>
      </c>
      <c r="I1" s="6" t="s">
        <v>5</v>
      </c>
      <c r="J1" s="6" t="s">
        <v>51</v>
      </c>
      <c r="K1" s="6" t="s">
        <v>21</v>
      </c>
      <c r="L1" s="6" t="s">
        <v>22</v>
      </c>
      <c r="M1" s="6" t="s">
        <v>23</v>
      </c>
      <c r="N1" s="6" t="s">
        <v>52</v>
      </c>
      <c r="O1" s="6" t="s">
        <v>11</v>
      </c>
      <c r="P1" s="6" t="s">
        <v>24</v>
      </c>
      <c r="Q1" s="6" t="s">
        <v>53</v>
      </c>
      <c r="R1" s="4" t="s">
        <v>15</v>
      </c>
      <c r="S1" s="6" t="s">
        <v>54</v>
      </c>
      <c r="T1" s="6" t="s">
        <v>55</v>
      </c>
      <c r="U1" s="6" t="s">
        <v>56</v>
      </c>
      <c r="V1" s="6" t="s">
        <v>57</v>
      </c>
      <c r="W1" s="6" t="s">
        <v>58</v>
      </c>
      <c r="X1" s="6" t="s">
        <v>25</v>
      </c>
      <c r="Y1" s="6" t="s">
        <v>6</v>
      </c>
      <c r="Z1" s="6" t="s">
        <v>59</v>
      </c>
      <c r="AA1" s="19" t="s">
        <v>7</v>
      </c>
      <c r="AB1" s="19" t="s">
        <v>8</v>
      </c>
    </row>
    <row r="2" spans="1:28" ht="15" customHeight="1" x14ac:dyDescent="0.25">
      <c r="A2" s="10" t="s">
        <v>279</v>
      </c>
      <c r="B2" s="10">
        <v>2024</v>
      </c>
      <c r="C2" s="10">
        <v>4400</v>
      </c>
      <c r="D2" s="22"/>
      <c r="E2" s="39" t="s">
        <v>183</v>
      </c>
      <c r="F2" s="106" t="s">
        <v>327</v>
      </c>
      <c r="G2" s="3" t="s">
        <v>428</v>
      </c>
      <c r="H2" s="3" t="s">
        <v>429</v>
      </c>
      <c r="I2" s="3" t="s">
        <v>335</v>
      </c>
      <c r="J2" s="3" t="s">
        <v>430</v>
      </c>
      <c r="K2" s="3" t="s">
        <v>330</v>
      </c>
      <c r="L2" s="3" t="s">
        <v>28</v>
      </c>
      <c r="M2" s="3" t="s">
        <v>16</v>
      </c>
      <c r="N2" s="3" t="s">
        <v>331</v>
      </c>
      <c r="O2" s="3" t="s">
        <v>26</v>
      </c>
      <c r="P2" s="3"/>
      <c r="Q2" s="3"/>
      <c r="R2" s="3" t="s">
        <v>18</v>
      </c>
      <c r="S2" s="3" t="s">
        <v>332</v>
      </c>
      <c r="T2" s="3" t="s">
        <v>273</v>
      </c>
      <c r="U2" s="3" t="s">
        <v>431</v>
      </c>
      <c r="V2" s="3"/>
      <c r="W2" s="3"/>
      <c r="X2" s="3" t="s">
        <v>29</v>
      </c>
      <c r="Y2" s="3"/>
      <c r="Z2" s="3"/>
      <c r="AA2" s="3" t="s">
        <v>303</v>
      </c>
      <c r="AB2" s="3"/>
    </row>
    <row r="3" spans="1:28" ht="15" customHeight="1" x14ac:dyDescent="0.25">
      <c r="A3" s="10"/>
      <c r="B3" s="10"/>
      <c r="C3" s="10"/>
      <c r="D3" s="22"/>
      <c r="E3" s="39"/>
      <c r="F3" s="3"/>
      <c r="G3" s="3"/>
      <c r="H3" s="3"/>
      <c r="I3" s="3"/>
      <c r="J3" s="11"/>
      <c r="K3" s="3"/>
      <c r="L3" s="3"/>
      <c r="M3" s="3"/>
      <c r="N3" s="3"/>
      <c r="O3" s="3"/>
      <c r="P3" s="3"/>
      <c r="Q3" s="11"/>
      <c r="R3" s="3"/>
      <c r="S3" s="12"/>
      <c r="T3" s="3"/>
      <c r="U3" s="3"/>
      <c r="V3" s="3"/>
      <c r="W3" s="3"/>
      <c r="X3" s="3"/>
      <c r="Y3" s="3"/>
      <c r="Z3" s="3"/>
      <c r="AA3" s="20"/>
      <c r="AB3" s="20"/>
    </row>
    <row r="4" spans="1:28" ht="15" customHeight="1" x14ac:dyDescent="0.25">
      <c r="A4" s="10"/>
      <c r="B4" s="10"/>
      <c r="C4" s="10"/>
      <c r="D4" s="10"/>
      <c r="E4" s="39"/>
      <c r="F4" s="3"/>
      <c r="G4" s="3"/>
      <c r="H4" s="3"/>
      <c r="I4" s="3"/>
      <c r="J4" s="1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0"/>
      <c r="AB4" s="20"/>
    </row>
    <row r="5" spans="1:28" ht="15" customHeight="1" x14ac:dyDescent="0.25">
      <c r="A5" s="10"/>
      <c r="B5" s="10"/>
      <c r="C5" s="10"/>
      <c r="D5" s="10"/>
      <c r="E5" s="39"/>
      <c r="F5" s="3"/>
      <c r="G5" s="3"/>
      <c r="H5" s="3"/>
      <c r="I5" s="3"/>
      <c r="J5" s="1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0"/>
      <c r="AB5" s="20"/>
    </row>
    <row r="19" spans="1:8" x14ac:dyDescent="0.25">
      <c r="A19" s="157" t="s">
        <v>74</v>
      </c>
      <c r="B19" s="157"/>
      <c r="C19" s="157"/>
      <c r="D19" s="157"/>
      <c r="E19" s="157"/>
      <c r="F19" s="157"/>
      <c r="G19" s="14">
        <f>COUNTA(A2:A16)</f>
        <v>1</v>
      </c>
      <c r="H19" s="32" t="s">
        <v>151</v>
      </c>
    </row>
    <row r="20" spans="1:8" x14ac:dyDescent="0.25">
      <c r="F20" s="13" t="s">
        <v>136</v>
      </c>
      <c r="G20" s="40">
        <f>COUNTIF(E2:E18,"I")</f>
        <v>1</v>
      </c>
      <c r="H20">
        <f>SUM(C2:C18)</f>
        <v>4400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4400</v>
      </c>
    </row>
  </sheetData>
  <mergeCells count="1">
    <mergeCell ref="A19:F19"/>
  </mergeCells>
  <dataValidations count="1">
    <dataValidation type="list" allowBlank="1" showInputMessage="1" showErrorMessage="1" sqref="E2:E5" xr:uid="{621902E7-646D-4772-8A9B-E07050CD6AD2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9:H22"/>
  <sheetViews>
    <sheetView workbookViewId="0">
      <selection activeCell="F6" sqref="F6"/>
    </sheetView>
  </sheetViews>
  <sheetFormatPr baseColWidth="10" defaultRowHeight="15" x14ac:dyDescent="0.25"/>
  <sheetData>
    <row r="19" spans="1:8" ht="14.45" customHeight="1" x14ac:dyDescent="0.25">
      <c r="A19" s="156" t="s">
        <v>75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 s="4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2"/>
  <sheetViews>
    <sheetView workbookViewId="0"/>
  </sheetViews>
  <sheetFormatPr baseColWidth="10" defaultRowHeight="15" x14ac:dyDescent="0.25"/>
  <cols>
    <col min="1" max="1" width="20.5703125" customWidth="1"/>
    <col min="3" max="5" width="12" customWidth="1"/>
    <col min="6" max="6" width="16.7109375" customWidth="1"/>
    <col min="7" max="7" width="15.7109375" customWidth="1"/>
    <col min="8" max="8" width="22.5703125" customWidth="1"/>
    <col min="9" max="9" width="17.85546875" customWidth="1"/>
    <col min="10" max="10" width="20.42578125" customWidth="1"/>
    <col min="11" max="11" width="12.140625" customWidth="1"/>
    <col min="12" max="12" width="15.140625" customWidth="1"/>
    <col min="13" max="13" width="22.140625" customWidth="1"/>
    <col min="14" max="14" width="18.5703125" customWidth="1"/>
    <col min="15" max="15" width="20.28515625" customWidth="1"/>
    <col min="16" max="16" width="18.5703125" customWidth="1"/>
    <col min="17" max="17" width="20" customWidth="1"/>
    <col min="18" max="18" width="21" customWidth="1"/>
    <col min="19" max="19" width="14.140625" customWidth="1"/>
    <col min="20" max="20" width="18.7109375" customWidth="1"/>
    <col min="22" max="22" width="12" customWidth="1"/>
    <col min="23" max="23" width="16.140625" customWidth="1"/>
    <col min="24" max="24" width="21.7109375" customWidth="1"/>
    <col min="25" max="25" width="121.42578125" customWidth="1"/>
  </cols>
  <sheetData>
    <row r="1" spans="1:25" ht="30" x14ac:dyDescent="0.25">
      <c r="A1" s="2" t="s">
        <v>233</v>
      </c>
      <c r="B1" s="2" t="s">
        <v>0</v>
      </c>
      <c r="C1" s="62" t="s">
        <v>152</v>
      </c>
      <c r="D1" s="61" t="s">
        <v>153</v>
      </c>
      <c r="E1" s="60" t="s">
        <v>182</v>
      </c>
      <c r="F1" s="4" t="s">
        <v>1</v>
      </c>
      <c r="G1" s="4" t="s">
        <v>238</v>
      </c>
      <c r="H1" s="2" t="s">
        <v>239</v>
      </c>
      <c r="I1" s="4" t="s">
        <v>240</v>
      </c>
      <c r="J1" s="4" t="s">
        <v>241</v>
      </c>
      <c r="K1" s="4" t="s">
        <v>5</v>
      </c>
      <c r="L1" s="4" t="s">
        <v>242</v>
      </c>
      <c r="M1" s="4" t="s">
        <v>243</v>
      </c>
      <c r="N1" s="2" t="s">
        <v>244</v>
      </c>
      <c r="O1" s="2" t="s">
        <v>245</v>
      </c>
      <c r="P1" s="4" t="s">
        <v>246</v>
      </c>
      <c r="Q1" s="4" t="s">
        <v>247</v>
      </c>
      <c r="R1" s="4" t="s">
        <v>248</v>
      </c>
      <c r="S1" s="4" t="s">
        <v>198</v>
      </c>
      <c r="T1" s="4" t="s">
        <v>249</v>
      </c>
      <c r="U1" s="4" t="s">
        <v>22</v>
      </c>
      <c r="V1" s="2" t="s">
        <v>250</v>
      </c>
      <c r="W1" s="4" t="s">
        <v>6</v>
      </c>
      <c r="X1" s="4" t="s">
        <v>7</v>
      </c>
      <c r="Y1" s="4" t="s">
        <v>8</v>
      </c>
    </row>
    <row r="2" spans="1:25" x14ac:dyDescent="0.25">
      <c r="A2" s="10"/>
      <c r="B2" s="10"/>
      <c r="C2" s="1"/>
      <c r="D2" s="1"/>
      <c r="E2" s="39"/>
      <c r="F2" s="3"/>
      <c r="G2" s="3"/>
      <c r="H2" s="1"/>
      <c r="I2" s="3"/>
      <c r="J2" s="3"/>
      <c r="K2" s="3"/>
      <c r="L2" s="3"/>
      <c r="M2" s="3"/>
      <c r="N2" s="10"/>
      <c r="O2" s="1"/>
      <c r="P2" s="3"/>
      <c r="Q2" s="11"/>
      <c r="R2" s="11"/>
      <c r="S2" s="3"/>
      <c r="T2" s="3"/>
      <c r="U2" s="3"/>
      <c r="V2" s="75"/>
      <c r="W2" s="3"/>
      <c r="X2" s="3"/>
      <c r="Y2" s="3"/>
    </row>
    <row r="3" spans="1:25" x14ac:dyDescent="0.25">
      <c r="A3" s="10"/>
      <c r="B3" s="10"/>
      <c r="C3" s="1"/>
      <c r="D3" s="1"/>
      <c r="E3" s="39"/>
      <c r="F3" s="3"/>
      <c r="G3" s="3"/>
      <c r="H3" s="1"/>
      <c r="I3" s="3"/>
      <c r="J3" s="3"/>
      <c r="K3" s="3"/>
      <c r="L3" s="3"/>
      <c r="M3" s="3"/>
      <c r="N3" s="10"/>
      <c r="O3" s="1"/>
      <c r="P3" s="3"/>
      <c r="Q3" s="11"/>
      <c r="R3" s="11"/>
      <c r="S3" s="3"/>
      <c r="T3" s="3"/>
      <c r="U3" s="3"/>
      <c r="V3" s="75"/>
      <c r="W3" s="3"/>
      <c r="X3" s="3"/>
      <c r="Y3" s="3"/>
    </row>
    <row r="4" spans="1:25" x14ac:dyDescent="0.25">
      <c r="A4" s="10"/>
      <c r="B4" s="10"/>
      <c r="C4" s="1"/>
      <c r="D4" s="1"/>
      <c r="E4" s="39"/>
      <c r="F4" s="3"/>
      <c r="G4" s="3"/>
      <c r="H4" s="1"/>
      <c r="I4" s="3"/>
      <c r="J4" s="3"/>
      <c r="K4" s="3"/>
      <c r="L4" s="3"/>
      <c r="M4" s="3"/>
      <c r="N4" s="10"/>
      <c r="O4" s="1"/>
      <c r="P4" s="3"/>
      <c r="Q4" s="11"/>
      <c r="R4" s="11"/>
      <c r="S4" s="3"/>
      <c r="T4" s="3"/>
      <c r="U4" s="3"/>
      <c r="V4" s="75"/>
      <c r="W4" s="3"/>
      <c r="X4" s="3"/>
      <c r="Y4" s="3"/>
    </row>
    <row r="19" spans="1:8" ht="14.45" customHeight="1" x14ac:dyDescent="0.25">
      <c r="A19" s="156" t="s">
        <v>76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 s="4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mergeCells count="1">
    <mergeCell ref="A19:F19"/>
  </mergeCells>
  <dataValidations count="1">
    <dataValidation type="list" allowBlank="1" showInputMessage="1" showErrorMessage="1" sqref="E2:E4" xr:uid="{0F2934BF-F297-4709-B8F9-CC280D00C38F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7"/>
  <sheetViews>
    <sheetView topLeftCell="A34" workbookViewId="0">
      <selection activeCell="C57" sqref="C57"/>
    </sheetView>
  </sheetViews>
  <sheetFormatPr baseColWidth="10" defaultRowHeight="15" x14ac:dyDescent="0.25"/>
  <cols>
    <col min="6" max="6" width="40" customWidth="1"/>
    <col min="7" max="7" width="62.42578125" customWidth="1"/>
    <col min="8" max="8" width="168.7109375" bestFit="1" customWidth="1"/>
    <col min="9" max="9" width="58.7109375" customWidth="1"/>
    <col min="10" max="10" width="14.85546875" customWidth="1"/>
    <col min="11" max="11" width="53.28515625" customWidth="1"/>
    <col min="12" max="12" width="19.28515625" customWidth="1"/>
    <col min="13" max="13" width="12.7109375" customWidth="1"/>
    <col min="14" max="14" width="23.85546875" customWidth="1"/>
    <col min="15" max="15" width="36.140625" customWidth="1"/>
    <col min="16" max="16" width="9.28515625" customWidth="1"/>
    <col min="18" max="18" width="16.140625" customWidth="1"/>
    <col min="19" max="19" width="52.28515625" customWidth="1"/>
    <col min="20" max="20" width="125.85546875" customWidth="1"/>
  </cols>
  <sheetData>
    <row r="1" spans="1:20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30</v>
      </c>
      <c r="H1" s="6" t="s">
        <v>31</v>
      </c>
      <c r="I1" s="6" t="s">
        <v>5</v>
      </c>
      <c r="J1" s="5" t="s">
        <v>32</v>
      </c>
      <c r="K1" s="6" t="s">
        <v>33</v>
      </c>
      <c r="L1" s="6" t="s">
        <v>34</v>
      </c>
      <c r="M1" s="6" t="s">
        <v>60</v>
      </c>
      <c r="N1" s="6" t="s">
        <v>61</v>
      </c>
      <c r="O1" s="6" t="s">
        <v>62</v>
      </c>
      <c r="P1" s="6" t="s">
        <v>22</v>
      </c>
      <c r="Q1" s="6" t="s">
        <v>35</v>
      </c>
      <c r="R1" s="6" t="s">
        <v>6</v>
      </c>
      <c r="S1" s="6" t="s">
        <v>7</v>
      </c>
      <c r="T1" s="6" t="s">
        <v>8</v>
      </c>
    </row>
    <row r="2" spans="1:20" x14ac:dyDescent="0.25">
      <c r="A2" s="10" t="s">
        <v>276</v>
      </c>
      <c r="B2" s="10" t="s">
        <v>275</v>
      </c>
      <c r="C2" s="107">
        <v>220</v>
      </c>
      <c r="D2" s="10"/>
      <c r="E2" s="98" t="s">
        <v>183</v>
      </c>
      <c r="F2" s="3" t="s">
        <v>281</v>
      </c>
      <c r="G2" s="3" t="s">
        <v>432</v>
      </c>
      <c r="H2" s="3" t="s">
        <v>433</v>
      </c>
      <c r="I2" s="3"/>
      <c r="J2" s="1" t="s">
        <v>434</v>
      </c>
      <c r="K2" s="3" t="s">
        <v>435</v>
      </c>
      <c r="L2" s="3" t="s">
        <v>37</v>
      </c>
      <c r="M2" s="3" t="s">
        <v>436</v>
      </c>
      <c r="N2" s="3" t="s">
        <v>437</v>
      </c>
      <c r="O2" s="3" t="s">
        <v>41</v>
      </c>
      <c r="P2" s="3" t="s">
        <v>438</v>
      </c>
      <c r="Q2" s="3"/>
      <c r="R2" s="3"/>
      <c r="S2" s="3" t="s">
        <v>288</v>
      </c>
      <c r="T2" s="8" t="s">
        <v>439</v>
      </c>
    </row>
    <row r="3" spans="1:20" x14ac:dyDescent="0.25">
      <c r="A3" s="10" t="s">
        <v>276</v>
      </c>
      <c r="B3" s="10" t="s">
        <v>275</v>
      </c>
      <c r="C3" s="101"/>
      <c r="D3" s="108">
        <v>330</v>
      </c>
      <c r="E3" s="98" t="s">
        <v>184</v>
      </c>
      <c r="F3" s="3" t="s">
        <v>281</v>
      </c>
      <c r="G3" s="3" t="s">
        <v>440</v>
      </c>
      <c r="H3" s="3" t="s">
        <v>441</v>
      </c>
      <c r="I3" s="3"/>
      <c r="J3" s="1" t="s">
        <v>373</v>
      </c>
      <c r="K3" s="3" t="s">
        <v>442</v>
      </c>
      <c r="L3" s="3" t="s">
        <v>37</v>
      </c>
      <c r="M3" s="3" t="s">
        <v>443</v>
      </c>
      <c r="N3" s="3" t="s">
        <v>444</v>
      </c>
      <c r="O3" s="3" t="s">
        <v>63</v>
      </c>
      <c r="P3" s="3" t="s">
        <v>28</v>
      </c>
      <c r="Q3" s="3"/>
      <c r="R3" s="3"/>
      <c r="S3" s="3" t="s">
        <v>288</v>
      </c>
      <c r="T3" s="8" t="s">
        <v>445</v>
      </c>
    </row>
    <row r="4" spans="1:20" x14ac:dyDescent="0.25">
      <c r="A4" s="10" t="s">
        <v>276</v>
      </c>
      <c r="B4" s="10" t="s">
        <v>275</v>
      </c>
      <c r="C4" s="107">
        <v>220</v>
      </c>
      <c r="D4" s="10"/>
      <c r="E4" s="98" t="s">
        <v>183</v>
      </c>
      <c r="F4" s="3" t="s">
        <v>281</v>
      </c>
      <c r="G4" s="3" t="s">
        <v>446</v>
      </c>
      <c r="H4" s="3" t="s">
        <v>447</v>
      </c>
      <c r="I4" s="3"/>
      <c r="J4" s="1" t="s">
        <v>448</v>
      </c>
      <c r="K4" s="3" t="s">
        <v>435</v>
      </c>
      <c r="L4" s="3" t="s">
        <v>37</v>
      </c>
      <c r="M4" s="3" t="s">
        <v>443</v>
      </c>
      <c r="N4" s="3" t="s">
        <v>443</v>
      </c>
      <c r="O4" s="3" t="s">
        <v>41</v>
      </c>
      <c r="P4" s="3" t="s">
        <v>28</v>
      </c>
      <c r="Q4" s="3"/>
      <c r="R4" s="3" t="s">
        <v>449</v>
      </c>
      <c r="S4" s="3" t="s">
        <v>288</v>
      </c>
      <c r="T4" s="8" t="s">
        <v>450</v>
      </c>
    </row>
    <row r="5" spans="1:20" x14ac:dyDescent="0.25">
      <c r="A5" s="10" t="s">
        <v>276</v>
      </c>
      <c r="B5" s="10" t="s">
        <v>275</v>
      </c>
      <c r="C5" s="107">
        <v>220</v>
      </c>
      <c r="D5" s="10"/>
      <c r="E5" s="98" t="s">
        <v>183</v>
      </c>
      <c r="F5" s="3" t="s">
        <v>281</v>
      </c>
      <c r="G5" s="3" t="s">
        <v>451</v>
      </c>
      <c r="H5" s="3" t="s">
        <v>452</v>
      </c>
      <c r="I5" s="3"/>
      <c r="J5" s="1" t="s">
        <v>453</v>
      </c>
      <c r="K5" s="3" t="s">
        <v>435</v>
      </c>
      <c r="L5" s="3" t="s">
        <v>37</v>
      </c>
      <c r="M5" s="3" t="s">
        <v>443</v>
      </c>
      <c r="N5" s="3" t="s">
        <v>443</v>
      </c>
      <c r="O5" s="3" t="s">
        <v>41</v>
      </c>
      <c r="P5" s="3" t="s">
        <v>28</v>
      </c>
      <c r="Q5" s="3"/>
      <c r="R5" s="3" t="s">
        <v>454</v>
      </c>
      <c r="S5" s="3" t="s">
        <v>288</v>
      </c>
      <c r="T5" s="8" t="s">
        <v>455</v>
      </c>
    </row>
    <row r="6" spans="1:20" x14ac:dyDescent="0.25">
      <c r="A6" s="10" t="s">
        <v>276</v>
      </c>
      <c r="B6" s="10" t="s">
        <v>275</v>
      </c>
      <c r="C6" s="107">
        <v>220</v>
      </c>
      <c r="D6" s="10"/>
      <c r="E6" s="98" t="s">
        <v>183</v>
      </c>
      <c r="F6" s="3" t="s">
        <v>281</v>
      </c>
      <c r="G6" s="3" t="s">
        <v>456</v>
      </c>
      <c r="H6" s="3" t="s">
        <v>457</v>
      </c>
      <c r="I6" s="3"/>
      <c r="J6" s="1" t="s">
        <v>458</v>
      </c>
      <c r="K6" s="3" t="s">
        <v>435</v>
      </c>
      <c r="L6" s="3" t="s">
        <v>37</v>
      </c>
      <c r="M6" s="3" t="s">
        <v>443</v>
      </c>
      <c r="N6" s="3" t="s">
        <v>459</v>
      </c>
      <c r="O6" s="3" t="s">
        <v>41</v>
      </c>
      <c r="P6" s="3" t="s">
        <v>28</v>
      </c>
      <c r="Q6" s="3"/>
      <c r="R6" s="3"/>
      <c r="S6" s="3" t="s">
        <v>288</v>
      </c>
      <c r="T6" s="8" t="s">
        <v>460</v>
      </c>
    </row>
    <row r="7" spans="1:20" x14ac:dyDescent="0.25">
      <c r="A7" s="10" t="s">
        <v>276</v>
      </c>
      <c r="B7" s="10" t="s">
        <v>275</v>
      </c>
      <c r="C7" s="107">
        <v>220</v>
      </c>
      <c r="D7" s="102"/>
      <c r="E7" s="98" t="s">
        <v>183</v>
      </c>
      <c r="F7" s="3" t="s">
        <v>281</v>
      </c>
      <c r="G7" s="3" t="s">
        <v>461</v>
      </c>
      <c r="H7" s="3" t="s">
        <v>462</v>
      </c>
      <c r="I7" s="3"/>
      <c r="J7" s="1" t="s">
        <v>396</v>
      </c>
      <c r="K7" s="3" t="s">
        <v>435</v>
      </c>
      <c r="L7" s="3" t="s">
        <v>37</v>
      </c>
      <c r="M7" s="3" t="s">
        <v>443</v>
      </c>
      <c r="N7" s="3"/>
      <c r="O7" s="3" t="s">
        <v>41</v>
      </c>
      <c r="P7" s="3" t="s">
        <v>28</v>
      </c>
      <c r="Q7" s="3"/>
      <c r="R7" s="3" t="s">
        <v>463</v>
      </c>
      <c r="S7" s="3" t="s">
        <v>288</v>
      </c>
      <c r="T7" s="8" t="s">
        <v>464</v>
      </c>
    </row>
    <row r="8" spans="1:20" x14ac:dyDescent="0.25">
      <c r="A8" s="10" t="s">
        <v>276</v>
      </c>
      <c r="B8" s="10" t="s">
        <v>275</v>
      </c>
      <c r="C8" s="107">
        <v>220</v>
      </c>
      <c r="D8" s="10"/>
      <c r="E8" s="98" t="s">
        <v>183</v>
      </c>
      <c r="F8" s="3" t="s">
        <v>281</v>
      </c>
      <c r="G8" s="3" t="s">
        <v>465</v>
      </c>
      <c r="H8" s="3" t="s">
        <v>466</v>
      </c>
      <c r="I8" s="3" t="s">
        <v>291</v>
      </c>
      <c r="J8" s="1" t="s">
        <v>467</v>
      </c>
      <c r="K8" s="3" t="s">
        <v>435</v>
      </c>
      <c r="L8" s="3" t="s">
        <v>37</v>
      </c>
      <c r="M8" s="3" t="s">
        <v>443</v>
      </c>
      <c r="N8" s="3" t="s">
        <v>443</v>
      </c>
      <c r="O8" s="3" t="s">
        <v>64</v>
      </c>
      <c r="P8" s="3" t="s">
        <v>28</v>
      </c>
      <c r="Q8" s="3"/>
      <c r="R8" s="3"/>
      <c r="S8" s="3" t="s">
        <v>288</v>
      </c>
      <c r="T8" s="8" t="s">
        <v>468</v>
      </c>
    </row>
    <row r="9" spans="1:20" x14ac:dyDescent="0.25">
      <c r="A9" s="10" t="s">
        <v>276</v>
      </c>
      <c r="B9" s="10" t="s">
        <v>275</v>
      </c>
      <c r="C9" s="107">
        <v>220</v>
      </c>
      <c r="D9" s="10"/>
      <c r="E9" s="98" t="s">
        <v>183</v>
      </c>
      <c r="F9" s="3" t="s">
        <v>281</v>
      </c>
      <c r="G9" s="3" t="s">
        <v>469</v>
      </c>
      <c r="H9" s="3" t="s">
        <v>470</v>
      </c>
      <c r="I9" s="3"/>
      <c r="J9" s="1" t="s">
        <v>471</v>
      </c>
      <c r="K9" s="3" t="s">
        <v>435</v>
      </c>
      <c r="L9" s="3" t="s">
        <v>37</v>
      </c>
      <c r="M9" s="3" t="s">
        <v>443</v>
      </c>
      <c r="N9" s="3"/>
      <c r="O9" s="3"/>
      <c r="P9" s="3" t="s">
        <v>28</v>
      </c>
      <c r="Q9" s="3"/>
      <c r="R9" s="3"/>
      <c r="S9" s="3" t="s">
        <v>288</v>
      </c>
      <c r="T9" s="8" t="s">
        <v>472</v>
      </c>
    </row>
    <row r="10" spans="1:20" x14ac:dyDescent="0.25">
      <c r="A10" s="10" t="s">
        <v>276</v>
      </c>
      <c r="B10" s="10" t="s">
        <v>275</v>
      </c>
      <c r="C10" s="107">
        <v>220</v>
      </c>
      <c r="D10" s="10"/>
      <c r="E10" s="98" t="s">
        <v>183</v>
      </c>
      <c r="F10" s="3" t="s">
        <v>281</v>
      </c>
      <c r="G10" s="3" t="s">
        <v>473</v>
      </c>
      <c r="H10" s="3" t="s">
        <v>474</v>
      </c>
      <c r="I10" s="3" t="s">
        <v>475</v>
      </c>
      <c r="J10" s="1" t="s">
        <v>476</v>
      </c>
      <c r="K10" s="3" t="s">
        <v>477</v>
      </c>
      <c r="L10" s="3" t="s">
        <v>37</v>
      </c>
      <c r="M10" s="3" t="s">
        <v>443</v>
      </c>
      <c r="N10" s="3" t="s">
        <v>443</v>
      </c>
      <c r="O10" s="3" t="s">
        <v>64</v>
      </c>
      <c r="P10" s="3" t="s">
        <v>28</v>
      </c>
      <c r="Q10" s="3"/>
      <c r="R10" s="3"/>
      <c r="S10" s="3" t="s">
        <v>288</v>
      </c>
      <c r="T10" s="8" t="s">
        <v>478</v>
      </c>
    </row>
    <row r="11" spans="1:20" x14ac:dyDescent="0.25">
      <c r="A11" s="10" t="s">
        <v>277</v>
      </c>
      <c r="B11" s="10" t="s">
        <v>275</v>
      </c>
      <c r="C11" s="107">
        <v>220</v>
      </c>
      <c r="D11" s="10"/>
      <c r="E11" s="98" t="s">
        <v>183</v>
      </c>
      <c r="F11" s="3" t="s">
        <v>296</v>
      </c>
      <c r="G11" s="3" t="s">
        <v>479</v>
      </c>
      <c r="H11" s="3" t="s">
        <v>480</v>
      </c>
      <c r="I11" s="3"/>
      <c r="J11" s="1" t="s">
        <v>471</v>
      </c>
      <c r="K11" s="3" t="s">
        <v>481</v>
      </c>
      <c r="L11" s="3" t="s">
        <v>36</v>
      </c>
      <c r="M11" s="3" t="s">
        <v>482</v>
      </c>
      <c r="N11" s="3" t="s">
        <v>483</v>
      </c>
      <c r="O11" s="3" t="s">
        <v>63</v>
      </c>
      <c r="P11" s="3" t="s">
        <v>28</v>
      </c>
      <c r="Q11" s="3"/>
      <c r="R11" s="3"/>
      <c r="S11" s="3" t="s">
        <v>303</v>
      </c>
      <c r="T11" s="8" t="s">
        <v>484</v>
      </c>
    </row>
    <row r="12" spans="1:20" x14ac:dyDescent="0.25">
      <c r="A12" s="10" t="s">
        <v>277</v>
      </c>
      <c r="B12" s="10" t="s">
        <v>275</v>
      </c>
      <c r="C12" s="107">
        <v>220</v>
      </c>
      <c r="D12" s="10"/>
      <c r="E12" s="98" t="s">
        <v>183</v>
      </c>
      <c r="F12" s="3" t="s">
        <v>296</v>
      </c>
      <c r="G12" s="3" t="s">
        <v>485</v>
      </c>
      <c r="H12" s="3" t="s">
        <v>486</v>
      </c>
      <c r="I12" s="3"/>
      <c r="J12" s="1" t="s">
        <v>487</v>
      </c>
      <c r="K12" s="3" t="s">
        <v>488</v>
      </c>
      <c r="L12" s="3" t="s">
        <v>36</v>
      </c>
      <c r="M12" s="3" t="s">
        <v>443</v>
      </c>
      <c r="N12" s="3" t="s">
        <v>489</v>
      </c>
      <c r="O12" s="3" t="s">
        <v>64</v>
      </c>
      <c r="P12" s="3" t="s">
        <v>28</v>
      </c>
      <c r="Q12" s="3"/>
      <c r="R12" s="3"/>
      <c r="S12" s="3" t="s">
        <v>27</v>
      </c>
      <c r="T12" s="8" t="s">
        <v>490</v>
      </c>
    </row>
    <row r="13" spans="1:20" x14ac:dyDescent="0.25">
      <c r="A13" s="10" t="s">
        <v>277</v>
      </c>
      <c r="B13" s="10" t="s">
        <v>275</v>
      </c>
      <c r="C13" s="107">
        <v>220</v>
      </c>
      <c r="D13" s="10"/>
      <c r="E13" s="98" t="s">
        <v>183</v>
      </c>
      <c r="F13" s="3" t="s">
        <v>296</v>
      </c>
      <c r="G13" s="3" t="s">
        <v>491</v>
      </c>
      <c r="H13" s="3" t="s">
        <v>492</v>
      </c>
      <c r="I13" s="3"/>
      <c r="J13" s="1" t="s">
        <v>396</v>
      </c>
      <c r="K13" s="3" t="s">
        <v>488</v>
      </c>
      <c r="L13" s="3" t="s">
        <v>36</v>
      </c>
      <c r="M13" s="3" t="s">
        <v>493</v>
      </c>
      <c r="N13" s="3" t="s">
        <v>494</v>
      </c>
      <c r="O13" s="3" t="s">
        <v>64</v>
      </c>
      <c r="P13" s="3" t="s">
        <v>28</v>
      </c>
      <c r="Q13" s="3"/>
      <c r="R13" s="3"/>
      <c r="S13" s="3" t="s">
        <v>27</v>
      </c>
      <c r="T13" s="8" t="s">
        <v>495</v>
      </c>
    </row>
    <row r="14" spans="1:20" x14ac:dyDescent="0.25">
      <c r="A14" s="10" t="s">
        <v>277</v>
      </c>
      <c r="B14" s="10" t="s">
        <v>275</v>
      </c>
      <c r="C14" s="107">
        <v>220</v>
      </c>
      <c r="D14" s="10"/>
      <c r="E14" s="98" t="s">
        <v>183</v>
      </c>
      <c r="F14" s="3" t="s">
        <v>296</v>
      </c>
      <c r="G14" s="3" t="s">
        <v>496</v>
      </c>
      <c r="H14" s="3" t="s">
        <v>497</v>
      </c>
      <c r="I14" s="3" t="s">
        <v>498</v>
      </c>
      <c r="J14" s="1" t="s">
        <v>423</v>
      </c>
      <c r="K14" s="3" t="s">
        <v>481</v>
      </c>
      <c r="L14" s="3" t="s">
        <v>36</v>
      </c>
      <c r="M14" s="3" t="s">
        <v>499</v>
      </c>
      <c r="N14" s="3" t="s">
        <v>500</v>
      </c>
      <c r="O14" s="3" t="s">
        <v>64</v>
      </c>
      <c r="P14" s="3" t="s">
        <v>28</v>
      </c>
      <c r="Q14" s="3"/>
      <c r="R14" s="3" t="s">
        <v>501</v>
      </c>
      <c r="S14" s="3" t="s">
        <v>303</v>
      </c>
      <c r="T14" s="8" t="s">
        <v>502</v>
      </c>
    </row>
    <row r="15" spans="1:20" x14ac:dyDescent="0.25">
      <c r="A15" s="10" t="s">
        <v>277</v>
      </c>
      <c r="B15" s="10" t="s">
        <v>275</v>
      </c>
      <c r="C15" s="107">
        <v>220</v>
      </c>
      <c r="D15" s="10"/>
      <c r="E15" s="98" t="s">
        <v>183</v>
      </c>
      <c r="F15" s="3" t="s">
        <v>296</v>
      </c>
      <c r="G15" s="3" t="s">
        <v>503</v>
      </c>
      <c r="H15" s="3" t="s">
        <v>504</v>
      </c>
      <c r="I15" s="3"/>
      <c r="J15" s="1" t="s">
        <v>505</v>
      </c>
      <c r="K15" s="3" t="s">
        <v>506</v>
      </c>
      <c r="L15" s="3" t="s">
        <v>36</v>
      </c>
      <c r="M15" s="3" t="s">
        <v>507</v>
      </c>
      <c r="N15" s="3" t="s">
        <v>508</v>
      </c>
      <c r="O15" s="3" t="s">
        <v>64</v>
      </c>
      <c r="P15" s="3" t="s">
        <v>28</v>
      </c>
      <c r="Q15" s="3"/>
      <c r="R15" s="3" t="s">
        <v>509</v>
      </c>
      <c r="S15" s="3" t="s">
        <v>27</v>
      </c>
      <c r="T15" s="8" t="s">
        <v>510</v>
      </c>
    </row>
    <row r="16" spans="1:20" x14ac:dyDescent="0.25">
      <c r="A16" s="10" t="s">
        <v>277</v>
      </c>
      <c r="B16" s="10" t="s">
        <v>275</v>
      </c>
      <c r="C16" s="10"/>
      <c r="D16" s="107">
        <v>330</v>
      </c>
      <c r="E16" s="98" t="s">
        <v>184</v>
      </c>
      <c r="F16" s="3" t="s">
        <v>296</v>
      </c>
      <c r="G16" s="3" t="s">
        <v>511</v>
      </c>
      <c r="H16" s="3" t="s">
        <v>512</v>
      </c>
      <c r="I16" s="3" t="s">
        <v>513</v>
      </c>
      <c r="J16" s="1" t="s">
        <v>505</v>
      </c>
      <c r="K16" s="3" t="s">
        <v>506</v>
      </c>
      <c r="L16" s="3" t="s">
        <v>36</v>
      </c>
      <c r="M16" s="3" t="s">
        <v>507</v>
      </c>
      <c r="N16" s="3" t="s">
        <v>514</v>
      </c>
      <c r="O16" s="3" t="s">
        <v>64</v>
      </c>
      <c r="P16" s="3" t="s">
        <v>28</v>
      </c>
      <c r="Q16" s="3"/>
      <c r="R16" s="3" t="s">
        <v>515</v>
      </c>
      <c r="S16" s="3" t="s">
        <v>303</v>
      </c>
      <c r="T16" s="8" t="s">
        <v>516</v>
      </c>
    </row>
    <row r="17" spans="1:20" x14ac:dyDescent="0.25">
      <c r="A17" s="10" t="s">
        <v>277</v>
      </c>
      <c r="B17" s="10" t="s">
        <v>275</v>
      </c>
      <c r="C17" s="107">
        <v>220</v>
      </c>
      <c r="D17" s="10"/>
      <c r="E17" s="98" t="s">
        <v>183</v>
      </c>
      <c r="F17" s="3" t="s">
        <v>296</v>
      </c>
      <c r="G17" s="3" t="s">
        <v>517</v>
      </c>
      <c r="H17" s="3" t="s">
        <v>504</v>
      </c>
      <c r="I17" s="3"/>
      <c r="J17" s="1" t="s">
        <v>518</v>
      </c>
      <c r="K17" s="3" t="s">
        <v>481</v>
      </c>
      <c r="L17" s="3" t="s">
        <v>36</v>
      </c>
      <c r="M17" s="3" t="s">
        <v>507</v>
      </c>
      <c r="N17" s="3" t="s">
        <v>519</v>
      </c>
      <c r="O17" s="3" t="s">
        <v>64</v>
      </c>
      <c r="P17" s="3" t="s">
        <v>28</v>
      </c>
      <c r="Q17" s="3"/>
      <c r="R17" s="3" t="s">
        <v>520</v>
      </c>
      <c r="S17" s="3" t="s">
        <v>303</v>
      </c>
      <c r="T17" s="8" t="s">
        <v>521</v>
      </c>
    </row>
    <row r="18" spans="1:20" x14ac:dyDescent="0.25">
      <c r="A18" s="10" t="s">
        <v>277</v>
      </c>
      <c r="B18" s="10" t="s">
        <v>275</v>
      </c>
      <c r="C18" s="107">
        <v>220</v>
      </c>
      <c r="D18" s="10"/>
      <c r="E18" s="98" t="s">
        <v>183</v>
      </c>
      <c r="F18" s="3" t="s">
        <v>296</v>
      </c>
      <c r="G18" s="3" t="s">
        <v>522</v>
      </c>
      <c r="H18" s="3" t="s">
        <v>504</v>
      </c>
      <c r="I18" s="3"/>
      <c r="J18" s="1" t="s">
        <v>518</v>
      </c>
      <c r="K18" s="3" t="s">
        <v>481</v>
      </c>
      <c r="L18" s="3" t="s">
        <v>36</v>
      </c>
      <c r="M18" s="3" t="s">
        <v>507</v>
      </c>
      <c r="N18" s="3" t="s">
        <v>523</v>
      </c>
      <c r="O18" s="3" t="s">
        <v>64</v>
      </c>
      <c r="P18" s="3" t="s">
        <v>28</v>
      </c>
      <c r="Q18" s="3"/>
      <c r="R18" s="3" t="s">
        <v>524</v>
      </c>
      <c r="S18" s="3" t="s">
        <v>303</v>
      </c>
      <c r="T18" s="8" t="s">
        <v>525</v>
      </c>
    </row>
    <row r="19" spans="1:20" x14ac:dyDescent="0.25">
      <c r="A19" s="10" t="s">
        <v>277</v>
      </c>
      <c r="B19" s="10" t="s">
        <v>275</v>
      </c>
      <c r="C19" s="107">
        <v>220</v>
      </c>
      <c r="D19" s="10"/>
      <c r="E19" s="98" t="s">
        <v>183</v>
      </c>
      <c r="F19" s="3" t="s">
        <v>296</v>
      </c>
      <c r="G19" s="3" t="s">
        <v>526</v>
      </c>
      <c r="H19" s="3" t="s">
        <v>527</v>
      </c>
      <c r="I19" s="3"/>
      <c r="J19" s="1" t="s">
        <v>528</v>
      </c>
      <c r="K19" s="3" t="s">
        <v>481</v>
      </c>
      <c r="L19" s="3" t="s">
        <v>36</v>
      </c>
      <c r="M19" s="3" t="s">
        <v>529</v>
      </c>
      <c r="N19" s="3" t="s">
        <v>530</v>
      </c>
      <c r="O19" s="3" t="s">
        <v>64</v>
      </c>
      <c r="P19" s="3" t="s">
        <v>28</v>
      </c>
      <c r="Q19" s="3"/>
      <c r="R19" s="3" t="s">
        <v>531</v>
      </c>
      <c r="S19" s="3" t="s">
        <v>303</v>
      </c>
      <c r="T19" s="8" t="s">
        <v>532</v>
      </c>
    </row>
    <row r="20" spans="1:20" x14ac:dyDescent="0.25">
      <c r="A20" s="10" t="s">
        <v>278</v>
      </c>
      <c r="B20" s="10" t="s">
        <v>275</v>
      </c>
      <c r="C20" s="107">
        <v>220</v>
      </c>
      <c r="D20" s="10"/>
      <c r="E20" s="98" t="s">
        <v>183</v>
      </c>
      <c r="F20" s="3" t="s">
        <v>313</v>
      </c>
      <c r="G20" s="3" t="s">
        <v>533</v>
      </c>
      <c r="H20" s="3" t="s">
        <v>534</v>
      </c>
      <c r="I20" s="3"/>
      <c r="J20" s="1" t="s">
        <v>396</v>
      </c>
      <c r="K20" s="3"/>
      <c r="L20" s="3" t="s">
        <v>36</v>
      </c>
      <c r="M20" s="3"/>
      <c r="N20" s="3"/>
      <c r="O20" s="3" t="s">
        <v>63</v>
      </c>
      <c r="P20" s="3"/>
      <c r="Q20" s="3"/>
      <c r="R20" s="3"/>
      <c r="S20" s="3" t="s">
        <v>319</v>
      </c>
      <c r="T20" s="8" t="s">
        <v>535</v>
      </c>
    </row>
    <row r="21" spans="1:20" x14ac:dyDescent="0.25">
      <c r="A21" s="10" t="s">
        <v>278</v>
      </c>
      <c r="B21" s="10" t="s">
        <v>275</v>
      </c>
      <c r="C21" s="101"/>
      <c r="D21" s="107">
        <v>330</v>
      </c>
      <c r="E21" s="98" t="s">
        <v>184</v>
      </c>
      <c r="F21" s="3" t="s">
        <v>313</v>
      </c>
      <c r="G21" s="3" t="s">
        <v>536</v>
      </c>
      <c r="H21" s="3" t="s">
        <v>537</v>
      </c>
      <c r="I21" s="3"/>
      <c r="J21" s="1" t="s">
        <v>538</v>
      </c>
      <c r="K21" s="3"/>
      <c r="L21" s="3" t="s">
        <v>36</v>
      </c>
      <c r="M21" s="3"/>
      <c r="N21" s="3"/>
      <c r="O21" s="3" t="s">
        <v>63</v>
      </c>
      <c r="P21" s="3"/>
      <c r="Q21" s="3"/>
      <c r="R21" s="3"/>
      <c r="S21" s="3" t="s">
        <v>319</v>
      </c>
      <c r="T21" s="8" t="s">
        <v>539</v>
      </c>
    </row>
    <row r="22" spans="1:20" x14ac:dyDescent="0.25">
      <c r="A22" s="10" t="s">
        <v>278</v>
      </c>
      <c r="B22" s="10" t="s">
        <v>275</v>
      </c>
      <c r="C22" s="107">
        <v>220</v>
      </c>
      <c r="D22" s="10"/>
      <c r="E22" s="98" t="s">
        <v>183</v>
      </c>
      <c r="F22" s="3" t="s">
        <v>313</v>
      </c>
      <c r="G22" s="3" t="s">
        <v>540</v>
      </c>
      <c r="H22" s="3" t="s">
        <v>541</v>
      </c>
      <c r="I22" s="3"/>
      <c r="J22" s="1" t="s">
        <v>542</v>
      </c>
      <c r="K22" s="3"/>
      <c r="L22" s="3" t="s">
        <v>36</v>
      </c>
      <c r="M22" s="3"/>
      <c r="N22" s="3"/>
      <c r="O22" s="3" t="s">
        <v>64</v>
      </c>
      <c r="P22" s="3"/>
      <c r="Q22" s="3"/>
      <c r="R22" s="3"/>
      <c r="S22" s="3" t="s">
        <v>27</v>
      </c>
      <c r="T22" s="8" t="s">
        <v>543</v>
      </c>
    </row>
    <row r="23" spans="1:20" x14ac:dyDescent="0.25">
      <c r="A23" s="10" t="s">
        <v>278</v>
      </c>
      <c r="B23" s="10" t="s">
        <v>275</v>
      </c>
      <c r="C23" s="107">
        <v>220</v>
      </c>
      <c r="D23" s="10"/>
      <c r="E23" s="98" t="s">
        <v>183</v>
      </c>
      <c r="F23" s="3" t="s">
        <v>313</v>
      </c>
      <c r="G23" s="3" t="s">
        <v>544</v>
      </c>
      <c r="H23" s="3" t="s">
        <v>545</v>
      </c>
      <c r="I23" s="3"/>
      <c r="J23" s="1" t="s">
        <v>518</v>
      </c>
      <c r="K23" s="3"/>
      <c r="L23" s="3" t="s">
        <v>36</v>
      </c>
      <c r="M23" s="3"/>
      <c r="N23" s="3"/>
      <c r="O23" s="3" t="s">
        <v>64</v>
      </c>
      <c r="P23" s="3"/>
      <c r="Q23" s="3"/>
      <c r="R23" s="3"/>
      <c r="S23" s="3" t="s">
        <v>319</v>
      </c>
      <c r="T23" s="8" t="s">
        <v>546</v>
      </c>
    </row>
    <row r="24" spans="1:20" x14ac:dyDescent="0.25">
      <c r="A24" s="10" t="s">
        <v>278</v>
      </c>
      <c r="B24" s="10" t="s">
        <v>275</v>
      </c>
      <c r="C24" s="107">
        <v>220</v>
      </c>
      <c r="D24" s="10"/>
      <c r="E24" s="98" t="s">
        <v>183</v>
      </c>
      <c r="F24" s="3" t="s">
        <v>313</v>
      </c>
      <c r="G24" s="3" t="s">
        <v>547</v>
      </c>
      <c r="H24" s="3" t="s">
        <v>545</v>
      </c>
      <c r="I24" s="3" t="s">
        <v>548</v>
      </c>
      <c r="J24" s="1" t="s">
        <v>505</v>
      </c>
      <c r="K24" s="3"/>
      <c r="L24" s="3" t="s">
        <v>36</v>
      </c>
      <c r="M24" s="3"/>
      <c r="N24" s="3"/>
      <c r="O24" s="3" t="s">
        <v>64</v>
      </c>
      <c r="P24" s="3"/>
      <c r="Q24" s="3"/>
      <c r="R24" s="3" t="s">
        <v>549</v>
      </c>
      <c r="S24" s="3" t="s">
        <v>319</v>
      </c>
      <c r="T24" s="8" t="s">
        <v>550</v>
      </c>
    </row>
    <row r="25" spans="1:20" x14ac:dyDescent="0.25">
      <c r="A25" s="10" t="s">
        <v>278</v>
      </c>
      <c r="B25" s="10" t="s">
        <v>275</v>
      </c>
      <c r="C25" s="107">
        <v>220</v>
      </c>
      <c r="D25" s="10"/>
      <c r="E25" s="98" t="s">
        <v>183</v>
      </c>
      <c r="F25" s="3" t="s">
        <v>313</v>
      </c>
      <c r="G25" s="3" t="s">
        <v>551</v>
      </c>
      <c r="H25" s="3" t="s">
        <v>552</v>
      </c>
      <c r="I25" s="3"/>
      <c r="J25" s="1" t="s">
        <v>553</v>
      </c>
      <c r="K25" s="3"/>
      <c r="L25" s="3" t="s">
        <v>36</v>
      </c>
      <c r="M25" s="3"/>
      <c r="N25" s="3"/>
      <c r="O25" s="3" t="s">
        <v>41</v>
      </c>
      <c r="P25" s="3"/>
      <c r="Q25" s="3"/>
      <c r="R25" s="3"/>
      <c r="S25" s="3" t="s">
        <v>319</v>
      </c>
      <c r="T25" s="8" t="s">
        <v>554</v>
      </c>
    </row>
    <row r="26" spans="1:20" x14ac:dyDescent="0.25">
      <c r="A26" s="10" t="s">
        <v>278</v>
      </c>
      <c r="B26" s="10" t="s">
        <v>275</v>
      </c>
      <c r="C26" s="107">
        <v>220</v>
      </c>
      <c r="D26" s="10"/>
      <c r="E26" s="98" t="s">
        <v>183</v>
      </c>
      <c r="F26" s="3" t="s">
        <v>313</v>
      </c>
      <c r="G26" s="3" t="s">
        <v>555</v>
      </c>
      <c r="H26" s="3" t="s">
        <v>556</v>
      </c>
      <c r="I26" s="3"/>
      <c r="J26" s="1" t="s">
        <v>458</v>
      </c>
      <c r="K26" s="3"/>
      <c r="L26" s="3" t="s">
        <v>36</v>
      </c>
      <c r="M26" s="3"/>
      <c r="N26" s="3"/>
      <c r="O26" s="3" t="s">
        <v>64</v>
      </c>
      <c r="P26" s="3"/>
      <c r="Q26" s="3"/>
      <c r="R26" s="3"/>
      <c r="S26" s="3" t="s">
        <v>319</v>
      </c>
      <c r="T26" s="8" t="s">
        <v>557</v>
      </c>
    </row>
    <row r="27" spans="1:20" x14ac:dyDescent="0.25">
      <c r="A27" s="10" t="s">
        <v>278</v>
      </c>
      <c r="B27" s="10" t="s">
        <v>275</v>
      </c>
      <c r="C27" s="107">
        <v>220</v>
      </c>
      <c r="D27" s="10"/>
      <c r="E27" s="98" t="s">
        <v>183</v>
      </c>
      <c r="F27" s="3" t="s">
        <v>313</v>
      </c>
      <c r="G27" s="3" t="s">
        <v>558</v>
      </c>
      <c r="H27" s="3" t="s">
        <v>559</v>
      </c>
      <c r="I27" s="3"/>
      <c r="J27" s="1" t="s">
        <v>401</v>
      </c>
      <c r="K27" s="3"/>
      <c r="L27" s="3" t="s">
        <v>36</v>
      </c>
      <c r="M27" s="3"/>
      <c r="N27" s="3" t="s">
        <v>560</v>
      </c>
      <c r="O27" s="3" t="s">
        <v>64</v>
      </c>
      <c r="P27" s="3"/>
      <c r="Q27" s="3"/>
      <c r="R27" s="3"/>
      <c r="S27" s="3" t="s">
        <v>319</v>
      </c>
      <c r="T27" s="8" t="s">
        <v>561</v>
      </c>
    </row>
    <row r="28" spans="1:20" x14ac:dyDescent="0.25">
      <c r="A28" s="10" t="s">
        <v>278</v>
      </c>
      <c r="B28" s="10" t="s">
        <v>275</v>
      </c>
      <c r="C28" s="107">
        <v>220</v>
      </c>
      <c r="D28" s="10"/>
      <c r="E28" s="98" t="s">
        <v>183</v>
      </c>
      <c r="F28" s="3" t="s">
        <v>313</v>
      </c>
      <c r="G28" s="3" t="s">
        <v>562</v>
      </c>
      <c r="H28" s="3" t="s">
        <v>563</v>
      </c>
      <c r="I28" s="3"/>
      <c r="J28" s="1" t="s">
        <v>401</v>
      </c>
      <c r="K28" s="3"/>
      <c r="L28" s="3" t="s">
        <v>36</v>
      </c>
      <c r="M28" s="3"/>
      <c r="N28" s="3" t="s">
        <v>564</v>
      </c>
      <c r="O28" s="3" t="s">
        <v>41</v>
      </c>
      <c r="P28" s="3"/>
      <c r="Q28" s="3"/>
      <c r="R28" s="3"/>
      <c r="S28" s="3" t="s">
        <v>319</v>
      </c>
      <c r="T28" s="8" t="s">
        <v>565</v>
      </c>
    </row>
    <row r="29" spans="1:20" x14ac:dyDescent="0.25">
      <c r="A29" s="10" t="s">
        <v>278</v>
      </c>
      <c r="B29" s="10" t="s">
        <v>275</v>
      </c>
      <c r="C29" s="107">
        <v>220</v>
      </c>
      <c r="D29" s="10"/>
      <c r="E29" s="98" t="s">
        <v>183</v>
      </c>
      <c r="F29" s="3" t="s">
        <v>313</v>
      </c>
      <c r="G29" s="3" t="s">
        <v>566</v>
      </c>
      <c r="H29" s="3" t="s">
        <v>567</v>
      </c>
      <c r="I29" s="3"/>
      <c r="J29" s="1" t="s">
        <v>568</v>
      </c>
      <c r="K29" s="3"/>
      <c r="L29" s="3" t="s">
        <v>36</v>
      </c>
      <c r="M29" s="3"/>
      <c r="N29" s="3"/>
      <c r="O29" s="3" t="s">
        <v>41</v>
      </c>
      <c r="P29" s="3"/>
      <c r="Q29" s="3"/>
      <c r="R29" s="3"/>
      <c r="S29" s="3" t="s">
        <v>319</v>
      </c>
      <c r="T29" s="8" t="s">
        <v>569</v>
      </c>
    </row>
    <row r="30" spans="1:20" x14ac:dyDescent="0.25">
      <c r="A30" s="10" t="s">
        <v>278</v>
      </c>
      <c r="B30" s="10" t="s">
        <v>275</v>
      </c>
      <c r="C30" s="107">
        <v>220</v>
      </c>
      <c r="D30" s="10"/>
      <c r="E30" s="98" t="s">
        <v>183</v>
      </c>
      <c r="F30" s="3" t="s">
        <v>313</v>
      </c>
      <c r="G30" s="3" t="s">
        <v>570</v>
      </c>
      <c r="H30" s="3" t="s">
        <v>571</v>
      </c>
      <c r="I30" s="3"/>
      <c r="J30" s="1" t="s">
        <v>467</v>
      </c>
      <c r="K30" s="3"/>
      <c r="L30" s="3" t="s">
        <v>36</v>
      </c>
      <c r="M30" s="3"/>
      <c r="N30" s="3" t="s">
        <v>572</v>
      </c>
      <c r="O30" s="3" t="s">
        <v>64</v>
      </c>
      <c r="P30" s="3"/>
      <c r="Q30" s="3"/>
      <c r="R30" s="3"/>
      <c r="S30" s="3" t="s">
        <v>319</v>
      </c>
      <c r="T30" s="8" t="s">
        <v>573</v>
      </c>
    </row>
    <row r="31" spans="1:20" x14ac:dyDescent="0.25">
      <c r="A31" s="10" t="s">
        <v>278</v>
      </c>
      <c r="B31" s="10" t="s">
        <v>275</v>
      </c>
      <c r="C31" s="107">
        <v>220</v>
      </c>
      <c r="D31" s="10"/>
      <c r="E31" s="98" t="s">
        <v>183</v>
      </c>
      <c r="F31" s="3" t="s">
        <v>313</v>
      </c>
      <c r="G31" s="3" t="s">
        <v>574</v>
      </c>
      <c r="H31" s="3" t="s">
        <v>575</v>
      </c>
      <c r="I31" s="3"/>
      <c r="J31" s="1" t="s">
        <v>448</v>
      </c>
      <c r="K31" s="3"/>
      <c r="L31" s="3" t="s">
        <v>36</v>
      </c>
      <c r="M31" s="3"/>
      <c r="N31" s="3"/>
      <c r="O31" s="3" t="s">
        <v>64</v>
      </c>
      <c r="P31" s="3"/>
      <c r="Q31" s="3"/>
      <c r="R31" s="3"/>
      <c r="S31" s="3" t="s">
        <v>319</v>
      </c>
      <c r="T31" s="8" t="s">
        <v>576</v>
      </c>
    </row>
    <row r="32" spans="1:20" x14ac:dyDescent="0.25">
      <c r="A32" s="10" t="s">
        <v>278</v>
      </c>
      <c r="B32" s="10" t="s">
        <v>275</v>
      </c>
      <c r="C32" s="107">
        <v>220</v>
      </c>
      <c r="D32" s="10"/>
      <c r="E32" s="98" t="s">
        <v>183</v>
      </c>
      <c r="F32" s="3" t="s">
        <v>313</v>
      </c>
      <c r="G32" s="3" t="s">
        <v>577</v>
      </c>
      <c r="H32" s="3" t="s">
        <v>578</v>
      </c>
      <c r="I32" s="3"/>
      <c r="J32" s="1" t="s">
        <v>471</v>
      </c>
      <c r="K32" s="3"/>
      <c r="L32" s="3" t="s">
        <v>36</v>
      </c>
      <c r="M32" s="3"/>
      <c r="N32" s="3" t="s">
        <v>579</v>
      </c>
      <c r="O32" s="3" t="s">
        <v>64</v>
      </c>
      <c r="P32" s="3"/>
      <c r="Q32" s="3"/>
      <c r="R32" s="3"/>
      <c r="S32" s="3" t="s">
        <v>319</v>
      </c>
      <c r="T32" s="8" t="s">
        <v>580</v>
      </c>
    </row>
    <row r="33" spans="1:20" x14ac:dyDescent="0.25">
      <c r="A33" s="10" t="s">
        <v>278</v>
      </c>
      <c r="B33" s="10" t="s">
        <v>275</v>
      </c>
      <c r="C33" s="107">
        <v>220</v>
      </c>
      <c r="D33" s="10"/>
      <c r="E33" s="98" t="s">
        <v>183</v>
      </c>
      <c r="F33" s="3" t="s">
        <v>313</v>
      </c>
      <c r="G33" s="3" t="s">
        <v>581</v>
      </c>
      <c r="H33" s="3" t="s">
        <v>582</v>
      </c>
      <c r="I33" s="3"/>
      <c r="J33" s="1" t="s">
        <v>583</v>
      </c>
      <c r="K33" s="3"/>
      <c r="L33" s="3" t="s">
        <v>36</v>
      </c>
      <c r="M33" s="3"/>
      <c r="N33" s="3"/>
      <c r="O33" s="3" t="s">
        <v>64</v>
      </c>
      <c r="P33" s="3"/>
      <c r="Q33" s="3"/>
      <c r="R33" s="3"/>
      <c r="S33" s="3" t="s">
        <v>319</v>
      </c>
      <c r="T33" s="8" t="s">
        <v>584</v>
      </c>
    </row>
    <row r="34" spans="1:20" x14ac:dyDescent="0.25">
      <c r="A34" s="10" t="s">
        <v>278</v>
      </c>
      <c r="B34" s="10" t="s">
        <v>275</v>
      </c>
      <c r="C34" s="107">
        <v>220</v>
      </c>
      <c r="D34" s="10"/>
      <c r="E34" s="98" t="s">
        <v>183</v>
      </c>
      <c r="F34" s="3" t="s">
        <v>313</v>
      </c>
      <c r="G34" s="3" t="s">
        <v>585</v>
      </c>
      <c r="H34" s="3" t="s">
        <v>586</v>
      </c>
      <c r="I34" s="3"/>
      <c r="J34" s="1" t="s">
        <v>587</v>
      </c>
      <c r="K34" s="3" t="s">
        <v>588</v>
      </c>
      <c r="L34" s="3" t="s">
        <v>36</v>
      </c>
      <c r="M34" s="3" t="s">
        <v>589</v>
      </c>
      <c r="N34" s="3" t="s">
        <v>590</v>
      </c>
      <c r="O34" s="3" t="s">
        <v>64</v>
      </c>
      <c r="P34" s="3"/>
      <c r="Q34" s="3"/>
      <c r="R34" s="3"/>
      <c r="S34" s="3" t="s">
        <v>319</v>
      </c>
      <c r="T34" s="8" t="s">
        <v>591</v>
      </c>
    </row>
    <row r="35" spans="1:20" x14ac:dyDescent="0.25">
      <c r="A35" s="10" t="s">
        <v>280</v>
      </c>
      <c r="B35" s="10" t="s">
        <v>275</v>
      </c>
      <c r="C35" s="101"/>
      <c r="D35" s="107">
        <v>330</v>
      </c>
      <c r="E35" s="98" t="s">
        <v>184</v>
      </c>
      <c r="F35" s="3" t="s">
        <v>381</v>
      </c>
      <c r="G35" s="3" t="s">
        <v>592</v>
      </c>
      <c r="H35" s="3" t="s">
        <v>593</v>
      </c>
      <c r="I35" s="3"/>
      <c r="J35" s="1" t="s">
        <v>538</v>
      </c>
      <c r="K35" s="3"/>
      <c r="L35" s="3"/>
      <c r="M35" s="3"/>
      <c r="N35" s="3"/>
      <c r="O35" s="3"/>
      <c r="P35" s="3"/>
      <c r="Q35" s="3"/>
      <c r="R35" s="3"/>
      <c r="S35" s="3" t="s">
        <v>319</v>
      </c>
      <c r="T35" s="8" t="s">
        <v>594</v>
      </c>
    </row>
    <row r="36" spans="1:20" x14ac:dyDescent="0.25">
      <c r="A36" s="10" t="s">
        <v>280</v>
      </c>
      <c r="B36" s="10" t="s">
        <v>275</v>
      </c>
      <c r="C36" s="101"/>
      <c r="D36" s="107">
        <v>330</v>
      </c>
      <c r="E36" s="98" t="s">
        <v>184</v>
      </c>
      <c r="F36" s="3" t="s">
        <v>381</v>
      </c>
      <c r="G36" s="3" t="s">
        <v>595</v>
      </c>
      <c r="H36" s="3" t="s">
        <v>596</v>
      </c>
      <c r="I36" s="3"/>
      <c r="J36" s="1" t="s">
        <v>538</v>
      </c>
      <c r="K36" s="3"/>
      <c r="L36" s="3"/>
      <c r="M36" s="3"/>
      <c r="N36" s="3"/>
      <c r="O36" s="3"/>
      <c r="P36" s="3"/>
      <c r="Q36" s="3"/>
      <c r="R36" s="3"/>
      <c r="S36" s="3" t="s">
        <v>319</v>
      </c>
      <c r="T36" s="8" t="s">
        <v>597</v>
      </c>
    </row>
    <row r="37" spans="1:20" x14ac:dyDescent="0.25">
      <c r="A37" s="10" t="s">
        <v>280</v>
      </c>
      <c r="B37" s="10" t="s">
        <v>275</v>
      </c>
      <c r="C37" s="107">
        <v>220</v>
      </c>
      <c r="D37" s="10"/>
      <c r="E37" s="98" t="s">
        <v>183</v>
      </c>
      <c r="F37" s="3" t="s">
        <v>381</v>
      </c>
      <c r="G37" s="3" t="s">
        <v>598</v>
      </c>
      <c r="H37" s="3" t="s">
        <v>599</v>
      </c>
      <c r="I37" s="3"/>
      <c r="J37" s="1" t="s">
        <v>600</v>
      </c>
      <c r="K37" s="3"/>
      <c r="L37" s="3"/>
      <c r="M37" s="3"/>
      <c r="N37" s="3"/>
      <c r="O37" s="3"/>
      <c r="P37" s="3"/>
      <c r="Q37" s="3"/>
      <c r="R37" s="3"/>
      <c r="S37" s="3" t="s">
        <v>319</v>
      </c>
      <c r="T37" s="8" t="s">
        <v>601</v>
      </c>
    </row>
    <row r="38" spans="1:20" x14ac:dyDescent="0.25">
      <c r="A38" s="10" t="s">
        <v>280</v>
      </c>
      <c r="B38" s="10" t="s">
        <v>275</v>
      </c>
      <c r="C38" s="107">
        <v>220</v>
      </c>
      <c r="D38" s="10"/>
      <c r="E38" s="98" t="s">
        <v>183</v>
      </c>
      <c r="F38" s="3" t="s">
        <v>381</v>
      </c>
      <c r="G38" s="3" t="s">
        <v>602</v>
      </c>
      <c r="H38" s="3" t="s">
        <v>603</v>
      </c>
      <c r="I38" s="3"/>
      <c r="J38" s="1" t="s">
        <v>458</v>
      </c>
      <c r="K38" s="3"/>
      <c r="L38" s="3"/>
      <c r="M38" s="3"/>
      <c r="N38" s="3"/>
      <c r="O38" s="3"/>
      <c r="P38" s="3"/>
      <c r="Q38" s="3"/>
      <c r="R38" s="3"/>
      <c r="S38" s="3" t="s">
        <v>319</v>
      </c>
      <c r="T38" s="8" t="s">
        <v>604</v>
      </c>
    </row>
    <row r="39" spans="1:20" x14ac:dyDescent="0.25">
      <c r="A39" s="10" t="s">
        <v>280</v>
      </c>
      <c r="B39" s="10" t="s">
        <v>275</v>
      </c>
      <c r="C39" s="107">
        <v>220</v>
      </c>
      <c r="D39" s="10"/>
      <c r="E39" s="98" t="s">
        <v>183</v>
      </c>
      <c r="F39" s="3" t="s">
        <v>381</v>
      </c>
      <c r="G39" s="3" t="s">
        <v>605</v>
      </c>
      <c r="H39" s="3" t="s">
        <v>606</v>
      </c>
      <c r="I39" s="3"/>
      <c r="J39" s="1" t="s">
        <v>458</v>
      </c>
      <c r="K39" s="3"/>
      <c r="L39" s="3"/>
      <c r="M39" s="3"/>
      <c r="N39" s="3"/>
      <c r="O39" s="3"/>
      <c r="P39" s="3"/>
      <c r="Q39" s="3"/>
      <c r="R39" s="3"/>
      <c r="S39" s="3" t="s">
        <v>319</v>
      </c>
      <c r="T39" s="8" t="s">
        <v>607</v>
      </c>
    </row>
    <row r="40" spans="1:20" x14ac:dyDescent="0.25">
      <c r="A40" s="10" t="s">
        <v>280</v>
      </c>
      <c r="B40" s="10" t="s">
        <v>275</v>
      </c>
      <c r="C40" s="107">
        <v>220</v>
      </c>
      <c r="D40" s="10"/>
      <c r="E40" s="98" t="s">
        <v>183</v>
      </c>
      <c r="F40" s="3" t="s">
        <v>381</v>
      </c>
      <c r="G40" s="3" t="s">
        <v>608</v>
      </c>
      <c r="H40" s="3" t="s">
        <v>609</v>
      </c>
      <c r="I40" s="3"/>
      <c r="J40" s="1" t="s">
        <v>610</v>
      </c>
      <c r="K40" s="3"/>
      <c r="L40" s="3"/>
      <c r="M40" s="3"/>
      <c r="N40" s="3"/>
      <c r="O40" s="3"/>
      <c r="P40" s="3"/>
      <c r="Q40" s="3"/>
      <c r="R40" s="3"/>
      <c r="S40" s="3" t="s">
        <v>319</v>
      </c>
      <c r="T40" s="8" t="s">
        <v>611</v>
      </c>
    </row>
    <row r="41" spans="1:20" x14ac:dyDescent="0.25">
      <c r="A41" s="10" t="s">
        <v>280</v>
      </c>
      <c r="B41" s="10" t="s">
        <v>275</v>
      </c>
      <c r="C41" s="107">
        <v>220</v>
      </c>
      <c r="D41" s="10"/>
      <c r="E41" s="98" t="s">
        <v>183</v>
      </c>
      <c r="F41" s="3" t="s">
        <v>381</v>
      </c>
      <c r="G41" s="3" t="s">
        <v>612</v>
      </c>
      <c r="H41" s="3" t="s">
        <v>613</v>
      </c>
      <c r="I41" s="3"/>
      <c r="J41" s="1" t="s">
        <v>614</v>
      </c>
      <c r="K41" s="3"/>
      <c r="L41" s="3"/>
      <c r="M41" s="3"/>
      <c r="N41" s="3"/>
      <c r="O41" s="3"/>
      <c r="P41" s="3"/>
      <c r="Q41" s="3"/>
      <c r="R41" s="3"/>
      <c r="S41" s="3" t="s">
        <v>319</v>
      </c>
      <c r="T41" s="8" t="s">
        <v>615</v>
      </c>
    </row>
    <row r="42" spans="1:20" x14ac:dyDescent="0.25">
      <c r="A42" s="10" t="s">
        <v>280</v>
      </c>
      <c r="B42" s="10" t="s">
        <v>275</v>
      </c>
      <c r="C42" s="107">
        <v>220</v>
      </c>
      <c r="D42" s="10"/>
      <c r="E42" s="98" t="s">
        <v>183</v>
      </c>
      <c r="F42" s="3" t="s">
        <v>381</v>
      </c>
      <c r="G42" s="3" t="s">
        <v>616</v>
      </c>
      <c r="H42" s="3" t="s">
        <v>617</v>
      </c>
      <c r="I42" s="3"/>
      <c r="J42" s="1" t="s">
        <v>467</v>
      </c>
      <c r="K42" s="3"/>
      <c r="L42" s="3"/>
      <c r="M42" s="3"/>
      <c r="N42" s="3"/>
      <c r="O42" s="3"/>
      <c r="P42" s="3"/>
      <c r="Q42" s="3"/>
      <c r="R42" s="3"/>
      <c r="S42" s="3" t="s">
        <v>319</v>
      </c>
      <c r="T42" s="8" t="s">
        <v>618</v>
      </c>
    </row>
    <row r="43" spans="1:20" x14ac:dyDescent="0.25">
      <c r="A43" s="10" t="s">
        <v>280</v>
      </c>
      <c r="B43" s="10" t="s">
        <v>275</v>
      </c>
      <c r="C43" s="107">
        <v>220</v>
      </c>
      <c r="D43" s="10"/>
      <c r="E43" s="98" t="s">
        <v>183</v>
      </c>
      <c r="F43" s="3" t="s">
        <v>381</v>
      </c>
      <c r="G43" s="3" t="s">
        <v>619</v>
      </c>
      <c r="H43" s="3" t="s">
        <v>620</v>
      </c>
      <c r="I43" s="3"/>
      <c r="J43" s="1" t="s">
        <v>406</v>
      </c>
      <c r="K43" s="3"/>
      <c r="L43" s="3"/>
      <c r="M43" s="3"/>
      <c r="N43" s="3"/>
      <c r="O43" s="3"/>
      <c r="P43" s="3"/>
      <c r="Q43" s="3"/>
      <c r="R43" s="3"/>
      <c r="S43" s="3" t="s">
        <v>319</v>
      </c>
      <c r="T43" s="8" t="s">
        <v>621</v>
      </c>
    </row>
    <row r="44" spans="1:20" x14ac:dyDescent="0.25">
      <c r="A44" s="10" t="s">
        <v>280</v>
      </c>
      <c r="B44" s="10" t="s">
        <v>275</v>
      </c>
      <c r="C44" s="107">
        <v>220</v>
      </c>
      <c r="D44" s="10"/>
      <c r="E44" s="98" t="s">
        <v>183</v>
      </c>
      <c r="F44" s="3" t="s">
        <v>381</v>
      </c>
      <c r="G44" s="3" t="s">
        <v>622</v>
      </c>
      <c r="H44" s="3" t="s">
        <v>623</v>
      </c>
      <c r="I44" s="3"/>
      <c r="J44" s="1" t="s">
        <v>624</v>
      </c>
      <c r="K44" s="3"/>
      <c r="L44" s="3"/>
      <c r="M44" s="3"/>
      <c r="N44" s="3"/>
      <c r="O44" s="3"/>
      <c r="P44" s="3"/>
      <c r="Q44" s="3"/>
      <c r="R44" s="3"/>
      <c r="S44" s="3" t="s">
        <v>319</v>
      </c>
      <c r="T44" s="8" t="s">
        <v>625</v>
      </c>
    </row>
    <row r="45" spans="1:20" x14ac:dyDescent="0.25">
      <c r="A45" s="10" t="s">
        <v>280</v>
      </c>
      <c r="B45" s="10" t="s">
        <v>275</v>
      </c>
      <c r="C45" s="107">
        <v>220</v>
      </c>
      <c r="D45" s="10"/>
      <c r="E45" s="98" t="s">
        <v>183</v>
      </c>
      <c r="F45" s="3" t="s">
        <v>381</v>
      </c>
      <c r="G45" s="3" t="s">
        <v>626</v>
      </c>
      <c r="H45" s="3" t="s">
        <v>627</v>
      </c>
      <c r="I45" s="3"/>
      <c r="J45" s="1" t="s">
        <v>628</v>
      </c>
      <c r="K45" s="3"/>
      <c r="L45" s="3"/>
      <c r="M45" s="3"/>
      <c r="N45" s="3"/>
      <c r="O45" s="3"/>
      <c r="P45" s="3"/>
      <c r="Q45" s="3"/>
      <c r="R45" s="3"/>
      <c r="S45" s="3" t="s">
        <v>319</v>
      </c>
      <c r="T45" s="8" t="s">
        <v>629</v>
      </c>
    </row>
    <row r="46" spans="1:20" x14ac:dyDescent="0.25">
      <c r="A46" s="10" t="s">
        <v>280</v>
      </c>
      <c r="B46" s="10" t="s">
        <v>275</v>
      </c>
      <c r="C46" s="107">
        <v>220</v>
      </c>
      <c r="D46" s="10"/>
      <c r="E46" s="98" t="s">
        <v>183</v>
      </c>
      <c r="F46" s="3" t="s">
        <v>381</v>
      </c>
      <c r="G46" s="3" t="s">
        <v>630</v>
      </c>
      <c r="H46" s="3" t="s">
        <v>631</v>
      </c>
      <c r="I46" s="3"/>
      <c r="J46" s="1" t="s">
        <v>568</v>
      </c>
      <c r="K46" s="3"/>
      <c r="L46" s="3"/>
      <c r="M46" s="3"/>
      <c r="N46" s="3"/>
      <c r="O46" s="3"/>
      <c r="P46" s="3"/>
      <c r="Q46" s="3"/>
      <c r="R46" s="3"/>
      <c r="S46" s="3" t="s">
        <v>319</v>
      </c>
      <c r="T46" s="8" t="s">
        <v>632</v>
      </c>
    </row>
    <row r="47" spans="1:20" s="94" customFormat="1" x14ac:dyDescent="0.25">
      <c r="A47" s="10" t="s">
        <v>280</v>
      </c>
      <c r="B47" s="10" t="s">
        <v>275</v>
      </c>
      <c r="C47" s="107">
        <v>220</v>
      </c>
      <c r="D47" s="10"/>
      <c r="E47" s="98" t="s">
        <v>183</v>
      </c>
      <c r="F47" s="96" t="s">
        <v>381</v>
      </c>
      <c r="G47" s="96" t="s">
        <v>633</v>
      </c>
      <c r="H47" s="96" t="s">
        <v>634</v>
      </c>
      <c r="I47" s="96"/>
      <c r="J47" s="95" t="s">
        <v>635</v>
      </c>
      <c r="K47" s="96"/>
      <c r="L47" s="96"/>
      <c r="M47" s="96"/>
      <c r="N47" s="96"/>
      <c r="O47" s="96"/>
      <c r="P47" s="96"/>
      <c r="Q47" s="96"/>
      <c r="R47" s="96"/>
      <c r="S47" s="96" t="s">
        <v>319</v>
      </c>
      <c r="T47" s="8" t="s">
        <v>636</v>
      </c>
    </row>
    <row r="48" spans="1:20" s="94" customFormat="1" x14ac:dyDescent="0.25">
      <c r="A48" s="10" t="s">
        <v>280</v>
      </c>
      <c r="B48" s="10" t="s">
        <v>275</v>
      </c>
      <c r="C48" s="107">
        <v>220</v>
      </c>
      <c r="D48" s="10"/>
      <c r="E48" s="98" t="s">
        <v>183</v>
      </c>
      <c r="F48" s="96" t="s">
        <v>381</v>
      </c>
      <c r="G48" s="96" t="s">
        <v>637</v>
      </c>
      <c r="H48" s="96" t="s">
        <v>638</v>
      </c>
      <c r="I48" s="96"/>
      <c r="J48" s="95" t="s">
        <v>471</v>
      </c>
      <c r="K48" s="96"/>
      <c r="L48" s="96"/>
      <c r="M48" s="96"/>
      <c r="N48" s="96"/>
      <c r="O48" s="96"/>
      <c r="P48" s="96"/>
      <c r="Q48" s="96"/>
      <c r="R48" s="96"/>
      <c r="S48" s="96" t="s">
        <v>319</v>
      </c>
      <c r="T48" s="8" t="s">
        <v>639</v>
      </c>
    </row>
    <row r="49" spans="1:20" s="94" customFormat="1" x14ac:dyDescent="0.25">
      <c r="A49" s="10" t="s">
        <v>280</v>
      </c>
      <c r="B49" s="10" t="s">
        <v>275</v>
      </c>
      <c r="C49" s="107">
        <v>220</v>
      </c>
      <c r="D49" s="10"/>
      <c r="E49" s="98" t="s">
        <v>183</v>
      </c>
      <c r="F49" s="96" t="s">
        <v>381</v>
      </c>
      <c r="G49" s="96" t="s">
        <v>640</v>
      </c>
      <c r="H49" s="96" t="s">
        <v>641</v>
      </c>
      <c r="I49" s="96"/>
      <c r="J49" s="95" t="s">
        <v>642</v>
      </c>
      <c r="K49" s="96"/>
      <c r="L49" s="96"/>
      <c r="M49" s="96"/>
      <c r="N49" s="96"/>
      <c r="O49" s="96"/>
      <c r="P49" s="96"/>
      <c r="Q49" s="96"/>
      <c r="R49" s="96"/>
      <c r="S49" s="96" t="s">
        <v>319</v>
      </c>
      <c r="T49" s="8" t="s">
        <v>643</v>
      </c>
    </row>
    <row r="50" spans="1:20" s="94" customFormat="1" x14ac:dyDescent="0.25">
      <c r="A50" s="10" t="s">
        <v>280</v>
      </c>
      <c r="B50" s="10" t="s">
        <v>275</v>
      </c>
      <c r="C50" s="107">
        <v>220</v>
      </c>
      <c r="D50" s="10"/>
      <c r="E50" s="98" t="s">
        <v>183</v>
      </c>
      <c r="F50" s="96" t="s">
        <v>381</v>
      </c>
      <c r="G50" s="96" t="s">
        <v>644</v>
      </c>
      <c r="H50" s="96" t="s">
        <v>645</v>
      </c>
      <c r="I50" s="96"/>
      <c r="J50" s="95" t="s">
        <v>646</v>
      </c>
      <c r="K50" s="96"/>
      <c r="L50" s="96"/>
      <c r="M50" s="96"/>
      <c r="N50" s="96"/>
      <c r="O50" s="96"/>
      <c r="P50" s="96"/>
      <c r="Q50" s="96"/>
      <c r="R50" s="96"/>
      <c r="S50" s="96" t="s">
        <v>319</v>
      </c>
      <c r="T50" s="8" t="s">
        <v>647</v>
      </c>
    </row>
    <row r="51" spans="1:20" s="94" customFormat="1" x14ac:dyDescent="0.25">
      <c r="A51" s="10" t="s">
        <v>279</v>
      </c>
      <c r="B51" s="10" t="s">
        <v>275</v>
      </c>
      <c r="C51" s="107">
        <v>220</v>
      </c>
      <c r="D51" s="10"/>
      <c r="E51" s="98" t="s">
        <v>183</v>
      </c>
      <c r="F51" s="96" t="s">
        <v>327</v>
      </c>
      <c r="G51" s="96" t="s">
        <v>648</v>
      </c>
      <c r="H51" s="96" t="s">
        <v>470</v>
      </c>
      <c r="I51" s="96"/>
      <c r="J51" s="95" t="s">
        <v>471</v>
      </c>
      <c r="K51" s="96" t="s">
        <v>649</v>
      </c>
      <c r="L51" s="96" t="s">
        <v>36</v>
      </c>
      <c r="M51" s="96" t="s">
        <v>65</v>
      </c>
      <c r="N51" s="96" t="s">
        <v>272</v>
      </c>
      <c r="O51" s="96" t="s">
        <v>64</v>
      </c>
      <c r="P51" s="96" t="s">
        <v>28</v>
      </c>
      <c r="Q51" s="96"/>
      <c r="R51" s="96"/>
      <c r="S51" s="96" t="s">
        <v>303</v>
      </c>
      <c r="T51" s="8" t="s">
        <v>650</v>
      </c>
    </row>
    <row r="52" spans="1:20" s="94" customFormat="1" x14ac:dyDescent="0.25">
      <c r="A52" s="10" t="s">
        <v>279</v>
      </c>
      <c r="B52" s="10" t="s">
        <v>275</v>
      </c>
      <c r="C52" s="107">
        <v>220</v>
      </c>
      <c r="D52" s="10"/>
      <c r="E52" s="98" t="s">
        <v>183</v>
      </c>
      <c r="F52" s="96" t="s">
        <v>327</v>
      </c>
      <c r="G52" s="96" t="s">
        <v>651</v>
      </c>
      <c r="H52" s="96" t="s">
        <v>652</v>
      </c>
      <c r="I52" s="96"/>
      <c r="J52" s="95" t="s">
        <v>373</v>
      </c>
      <c r="K52" s="96" t="s">
        <v>649</v>
      </c>
      <c r="L52" s="96" t="s">
        <v>36</v>
      </c>
      <c r="M52" s="96" t="s">
        <v>653</v>
      </c>
      <c r="N52" s="96" t="s">
        <v>654</v>
      </c>
      <c r="O52" s="96" t="s">
        <v>41</v>
      </c>
      <c r="P52" s="96" t="s">
        <v>28</v>
      </c>
      <c r="Q52" s="96"/>
      <c r="R52" s="96"/>
      <c r="S52" s="96" t="s">
        <v>303</v>
      </c>
      <c r="T52" s="8" t="s">
        <v>655</v>
      </c>
    </row>
    <row r="53" spans="1:20" s="94" customFormat="1" x14ac:dyDescent="0.25">
      <c r="A53" s="10" t="s">
        <v>279</v>
      </c>
      <c r="B53" s="10" t="s">
        <v>275</v>
      </c>
      <c r="C53" s="101"/>
      <c r="D53" s="107">
        <v>330</v>
      </c>
      <c r="E53" s="98" t="s">
        <v>184</v>
      </c>
      <c r="F53" s="96" t="s">
        <v>327</v>
      </c>
      <c r="G53" s="96" t="s">
        <v>656</v>
      </c>
      <c r="H53" s="96" t="s">
        <v>537</v>
      </c>
      <c r="I53" s="96"/>
      <c r="J53" s="95" t="s">
        <v>538</v>
      </c>
      <c r="K53" s="96" t="s">
        <v>657</v>
      </c>
      <c r="L53" s="96" t="s">
        <v>36</v>
      </c>
      <c r="M53" s="96" t="s">
        <v>272</v>
      </c>
      <c r="N53" s="96" t="s">
        <v>658</v>
      </c>
      <c r="O53" s="96" t="s">
        <v>64</v>
      </c>
      <c r="P53" s="96" t="s">
        <v>28</v>
      </c>
      <c r="Q53" s="96"/>
      <c r="R53" s="96"/>
      <c r="S53" s="96" t="s">
        <v>303</v>
      </c>
      <c r="T53" s="8" t="s">
        <v>659</v>
      </c>
    </row>
    <row r="54" spans="1:20" s="94" customFormat="1" x14ac:dyDescent="0.25">
      <c r="A54" s="10" t="s">
        <v>279</v>
      </c>
      <c r="B54" s="10" t="s">
        <v>275</v>
      </c>
      <c r="C54" s="107">
        <v>220</v>
      </c>
      <c r="D54" s="10"/>
      <c r="E54" s="98" t="s">
        <v>183</v>
      </c>
      <c r="F54" s="96" t="s">
        <v>327</v>
      </c>
      <c r="G54" s="96" t="s">
        <v>660</v>
      </c>
      <c r="H54" s="96" t="s">
        <v>661</v>
      </c>
      <c r="I54" s="96"/>
      <c r="J54" s="95" t="s">
        <v>583</v>
      </c>
      <c r="K54" s="96" t="s">
        <v>649</v>
      </c>
      <c r="L54" s="96" t="s">
        <v>36</v>
      </c>
      <c r="M54" s="96" t="s">
        <v>662</v>
      </c>
      <c r="N54" s="96" t="s">
        <v>663</v>
      </c>
      <c r="O54" s="96" t="s">
        <v>41</v>
      </c>
      <c r="P54" s="96" t="s">
        <v>664</v>
      </c>
      <c r="Q54" s="96"/>
      <c r="R54" s="96"/>
      <c r="S54" s="96" t="s">
        <v>303</v>
      </c>
      <c r="T54" s="8" t="s">
        <v>665</v>
      </c>
    </row>
    <row r="55" spans="1:20" s="94" customFormat="1" x14ac:dyDescent="0.25">
      <c r="A55" s="10" t="s">
        <v>279</v>
      </c>
      <c r="B55" s="10" t="s">
        <v>275</v>
      </c>
      <c r="C55" s="107">
        <v>220</v>
      </c>
      <c r="D55" s="10"/>
      <c r="E55" s="98" t="s">
        <v>183</v>
      </c>
      <c r="F55" s="96" t="s">
        <v>327</v>
      </c>
      <c r="G55" s="96" t="s">
        <v>337</v>
      </c>
      <c r="H55" s="96" t="s">
        <v>666</v>
      </c>
      <c r="I55" s="96"/>
      <c r="J55" s="95" t="s">
        <v>505</v>
      </c>
      <c r="K55" s="96" t="s">
        <v>649</v>
      </c>
      <c r="L55" s="96" t="s">
        <v>36</v>
      </c>
      <c r="M55" s="96" t="s">
        <v>667</v>
      </c>
      <c r="N55" s="96" t="s">
        <v>519</v>
      </c>
      <c r="O55" s="96" t="s">
        <v>41</v>
      </c>
      <c r="P55" s="96" t="s">
        <v>28</v>
      </c>
      <c r="Q55" s="96"/>
      <c r="R55" s="96"/>
      <c r="S55" s="96" t="s">
        <v>303</v>
      </c>
      <c r="T55" s="8" t="s">
        <v>668</v>
      </c>
    </row>
    <row r="56" spans="1:20" s="94" customFormat="1" x14ac:dyDescent="0.25">
      <c r="A56" s="10" t="s">
        <v>279</v>
      </c>
      <c r="B56" s="10" t="s">
        <v>275</v>
      </c>
      <c r="C56" s="107">
        <v>220</v>
      </c>
      <c r="D56" s="10"/>
      <c r="E56" s="98" t="s">
        <v>183</v>
      </c>
      <c r="F56" s="96" t="s">
        <v>327</v>
      </c>
      <c r="G56" s="96" t="s">
        <v>651</v>
      </c>
      <c r="H56" s="96" t="s">
        <v>666</v>
      </c>
      <c r="I56" s="96"/>
      <c r="J56" s="95" t="s">
        <v>505</v>
      </c>
      <c r="K56" s="96" t="s">
        <v>649</v>
      </c>
      <c r="L56" s="96" t="s">
        <v>36</v>
      </c>
      <c r="M56" s="96" t="s">
        <v>667</v>
      </c>
      <c r="N56" s="96" t="s">
        <v>519</v>
      </c>
      <c r="O56" s="96" t="s">
        <v>41</v>
      </c>
      <c r="P56" s="96" t="s">
        <v>28</v>
      </c>
      <c r="Q56" s="96"/>
      <c r="R56" s="96"/>
      <c r="S56" s="96" t="s">
        <v>303</v>
      </c>
      <c r="T56" s="8" t="s">
        <v>669</v>
      </c>
    </row>
    <row r="57" spans="1:20" s="94" customFormat="1" x14ac:dyDescent="0.25">
      <c r="A57" s="10" t="s">
        <v>279</v>
      </c>
      <c r="B57" s="10" t="s">
        <v>275</v>
      </c>
      <c r="C57" s="107">
        <v>220</v>
      </c>
      <c r="D57" s="10"/>
      <c r="E57" s="98" t="s">
        <v>183</v>
      </c>
      <c r="F57" s="96" t="s">
        <v>327</v>
      </c>
      <c r="G57" s="96" t="s">
        <v>670</v>
      </c>
      <c r="H57" s="96" t="s">
        <v>666</v>
      </c>
      <c r="I57" s="96" t="s">
        <v>481</v>
      </c>
      <c r="J57" s="95" t="s">
        <v>505</v>
      </c>
      <c r="K57" s="96" t="s">
        <v>649</v>
      </c>
      <c r="L57" s="96" t="s">
        <v>36</v>
      </c>
      <c r="M57" s="96" t="s">
        <v>667</v>
      </c>
      <c r="N57" s="96" t="s">
        <v>519</v>
      </c>
      <c r="O57" s="96" t="s">
        <v>41</v>
      </c>
      <c r="P57" s="96" t="s">
        <v>28</v>
      </c>
      <c r="Q57" s="96"/>
      <c r="R57" s="96"/>
      <c r="S57" s="96" t="s">
        <v>303</v>
      </c>
      <c r="T57" s="8" t="s">
        <v>671</v>
      </c>
    </row>
    <row r="58" spans="1:20" s="94" customFormat="1" x14ac:dyDescent="0.25">
      <c r="A58" s="10"/>
      <c r="B58" s="10"/>
      <c r="C58" s="103"/>
      <c r="D58" s="10"/>
      <c r="E58" s="104"/>
      <c r="F58" s="96"/>
      <c r="G58" s="96"/>
      <c r="H58" s="96"/>
      <c r="I58" s="96"/>
      <c r="J58" s="95"/>
      <c r="K58" s="96"/>
      <c r="L58" s="96"/>
      <c r="M58" s="96"/>
      <c r="N58" s="96"/>
      <c r="O58" s="96"/>
      <c r="P58" s="96"/>
      <c r="Q58" s="96"/>
      <c r="R58" s="96"/>
      <c r="S58" s="96"/>
      <c r="T58" s="96"/>
    </row>
    <row r="59" spans="1:20" s="94" customFormat="1" x14ac:dyDescent="0.25">
      <c r="A59" s="10"/>
      <c r="B59" s="10"/>
      <c r="C59" s="103"/>
      <c r="D59" s="10"/>
      <c r="E59" s="104"/>
      <c r="F59" s="96"/>
      <c r="G59" s="96"/>
      <c r="H59" s="96"/>
      <c r="I59" s="96"/>
      <c r="J59" s="95"/>
      <c r="K59" s="96"/>
      <c r="L59" s="96"/>
      <c r="M59" s="96"/>
      <c r="N59" s="96"/>
      <c r="O59" s="96"/>
      <c r="P59" s="96"/>
      <c r="Q59" s="96"/>
      <c r="R59" s="96"/>
      <c r="S59" s="96"/>
      <c r="T59" s="96"/>
    </row>
    <row r="60" spans="1:20" x14ac:dyDescent="0.25">
      <c r="A60" s="10"/>
      <c r="B60" s="10"/>
      <c r="C60" s="10"/>
      <c r="D60" s="10"/>
      <c r="E60" s="39"/>
      <c r="F60" s="3"/>
      <c r="G60" s="3"/>
      <c r="H60" s="3"/>
      <c r="I60" s="3"/>
      <c r="J60" s="1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10"/>
      <c r="B61" s="10"/>
      <c r="C61" s="10"/>
      <c r="D61" s="10"/>
      <c r="E61" s="39"/>
      <c r="F61" s="3"/>
      <c r="G61" s="3"/>
      <c r="H61" s="3"/>
      <c r="I61" s="3"/>
      <c r="J61" s="1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157" t="s">
        <v>77</v>
      </c>
      <c r="B62" s="157"/>
      <c r="C62" s="157"/>
      <c r="D62" s="157"/>
      <c r="E62" s="157"/>
      <c r="F62" s="157"/>
      <c r="G62" s="14">
        <f>COUNTA(A2:A61)</f>
        <v>56</v>
      </c>
      <c r="H62" s="32" t="s">
        <v>151</v>
      </c>
      <c r="I62" s="13"/>
      <c r="J62" s="13"/>
      <c r="K62" s="13"/>
      <c r="L62" s="13"/>
      <c r="M62" s="13"/>
      <c r="N62" s="13"/>
      <c r="O62" s="13"/>
    </row>
    <row r="63" spans="1:20" x14ac:dyDescent="0.25">
      <c r="F63" s="13" t="s">
        <v>136</v>
      </c>
      <c r="G63" s="40">
        <f>COUNTIF(E2:E61,"I")</f>
        <v>50</v>
      </c>
      <c r="H63">
        <f>SUM(C2:C61)</f>
        <v>11000</v>
      </c>
    </row>
    <row r="64" spans="1:20" x14ac:dyDescent="0.25">
      <c r="F64" s="13" t="s">
        <v>135</v>
      </c>
      <c r="G64" s="40">
        <f>COUNTIF(E2:E61,"C")</f>
        <v>6</v>
      </c>
      <c r="H64">
        <f>SUM(D2:D61)</f>
        <v>1980</v>
      </c>
    </row>
    <row r="65" spans="6:15" x14ac:dyDescent="0.25">
      <c r="H65">
        <f>SUM(H63:H64)</f>
        <v>12980</v>
      </c>
    </row>
    <row r="68" spans="6:15" x14ac:dyDescent="0.25">
      <c r="K68" s="13"/>
    </row>
    <row r="69" spans="6:15" x14ac:dyDescent="0.25">
      <c r="J69" s="13"/>
      <c r="K69" s="13"/>
    </row>
    <row r="70" spans="6:15" x14ac:dyDescent="0.25">
      <c r="I70" s="33"/>
      <c r="J70" s="13"/>
      <c r="K70" s="33"/>
      <c r="L70" s="33"/>
    </row>
    <row r="71" spans="6:15" x14ac:dyDescent="0.25">
      <c r="F71" t="s">
        <v>672</v>
      </c>
      <c r="I71" s="33"/>
      <c r="J71" s="33"/>
      <c r="K71" s="33"/>
      <c r="L71" s="33"/>
    </row>
    <row r="72" spans="6:15" x14ac:dyDescent="0.25">
      <c r="I72" s="33"/>
      <c r="J72" s="33"/>
      <c r="K72" s="33"/>
      <c r="L72" s="33"/>
    </row>
    <row r="73" spans="6:15" x14ac:dyDescent="0.25">
      <c r="I73" s="33"/>
      <c r="J73" s="33"/>
      <c r="K73" s="33"/>
      <c r="L73" s="33"/>
    </row>
    <row r="74" spans="6:15" x14ac:dyDescent="0.25">
      <c r="I74" s="33"/>
      <c r="J74" s="33"/>
      <c r="K74" s="33"/>
      <c r="L74" s="33"/>
      <c r="O74" s="15"/>
    </row>
    <row r="75" spans="6:15" x14ac:dyDescent="0.25">
      <c r="I75" s="33"/>
      <c r="J75" s="33"/>
      <c r="K75" s="33"/>
      <c r="L75" s="33"/>
      <c r="O75" s="15"/>
    </row>
    <row r="76" spans="6:15" x14ac:dyDescent="0.25">
      <c r="I76" s="33"/>
      <c r="J76" s="76"/>
      <c r="K76" s="33"/>
      <c r="L76" s="33"/>
      <c r="O76" s="15"/>
    </row>
    <row r="77" spans="6:15" x14ac:dyDescent="0.25">
      <c r="I77" s="33"/>
      <c r="J77" s="33"/>
      <c r="K77" s="33"/>
      <c r="L77" s="33"/>
      <c r="O77" s="15"/>
    </row>
  </sheetData>
  <mergeCells count="1">
    <mergeCell ref="A62:F62"/>
  </mergeCells>
  <dataValidations count="1">
    <dataValidation type="list" allowBlank="1" showInputMessage="1" showErrorMessage="1" sqref="E2:E61" xr:uid="{B1E3F098-02D9-4606-A8E4-1FFE3B0AC095}">
      <formula1>"I,C,IC"</formula1>
    </dataValidation>
  </dataValidations>
  <hyperlinks>
    <hyperlink ref="T2" r:id="rId1" xr:uid="{BD573B3B-6E22-4983-9531-52283A617162}"/>
    <hyperlink ref="T3" r:id="rId2" xr:uid="{51483429-9730-45C4-80F0-834043FFA708}"/>
    <hyperlink ref="T4" r:id="rId3" xr:uid="{50744B61-91EE-4BE3-ACF5-0F5BD4B36947}"/>
    <hyperlink ref="T5" r:id="rId4" xr:uid="{07E7288A-1DBA-4F21-AEF4-895F67DCEFC8}"/>
    <hyperlink ref="T6" r:id="rId5" xr:uid="{22A39710-7560-4DF8-AA3F-80A38AE86363}"/>
    <hyperlink ref="T7" r:id="rId6" xr:uid="{FC27B2ED-908C-495E-9E94-AC499C182894}"/>
    <hyperlink ref="T8" r:id="rId7" xr:uid="{00667764-9505-42AF-B156-877A6B0DF14C}"/>
    <hyperlink ref="T9" r:id="rId8" xr:uid="{9337BC3C-EC40-4307-985D-E7B484FAECA7}"/>
    <hyperlink ref="T10" r:id="rId9" xr:uid="{F9C3D15A-475F-464C-AC97-41299CD7C4EB}"/>
    <hyperlink ref="T11" r:id="rId10" xr:uid="{DDDF1A73-92F1-4900-95B5-FA09056144E6}"/>
    <hyperlink ref="T12" r:id="rId11" xr:uid="{7725EF64-37CD-4FEF-A8DF-6499188BAFA7}"/>
    <hyperlink ref="T13" r:id="rId12" xr:uid="{39EE4B5D-4D0A-4AF0-A940-C0D1B2D22217}"/>
    <hyperlink ref="T14" r:id="rId13" xr:uid="{D6D0B89B-4FC7-48AB-A440-DBD293F0CD5D}"/>
    <hyperlink ref="T15" r:id="rId14" xr:uid="{8C085029-67B5-41A6-B2F7-F91C7CB73F75}"/>
    <hyperlink ref="T16" r:id="rId15" xr:uid="{5AE45B35-CC72-4C9C-9214-0D32BE5CE5C5}"/>
    <hyperlink ref="T17" r:id="rId16" xr:uid="{5060CDD8-0546-4C7D-9E33-35A65000743F}"/>
    <hyperlink ref="T18" r:id="rId17" xr:uid="{0C924517-36A3-4AC6-B07A-53B992F84B3B}"/>
    <hyperlink ref="T19" r:id="rId18" xr:uid="{E44B6300-3FB5-4295-B6A3-E58076416D8D}"/>
    <hyperlink ref="T20" r:id="rId19" xr:uid="{7C3BDE65-AF6B-447E-B0CD-76FEA50ED1BB}"/>
    <hyperlink ref="T21" r:id="rId20" xr:uid="{AA4E9FEE-93B3-481C-896F-8567F9495808}"/>
    <hyperlink ref="T22" r:id="rId21" xr:uid="{729FB914-C026-42A4-B780-946C19EBD3B0}"/>
    <hyperlink ref="T23" r:id="rId22" xr:uid="{E8648100-A6FE-4DFC-AC46-698B541E81C9}"/>
    <hyperlink ref="T24" r:id="rId23" xr:uid="{03469216-2466-4787-9FDF-ED537E341423}"/>
    <hyperlink ref="T25" r:id="rId24" xr:uid="{3AF4E8DB-964D-4ED3-9277-9DC19CFEF1F7}"/>
    <hyperlink ref="T26" r:id="rId25" xr:uid="{07BDE33A-1854-4DF8-BFE1-813D0C4B97B0}"/>
    <hyperlink ref="T27" r:id="rId26" xr:uid="{3421E90B-D95D-4E7B-8675-5E47141D8A72}"/>
    <hyperlink ref="T28" r:id="rId27" xr:uid="{78FCEC34-903F-47A0-9303-D11AE6F7BBAA}"/>
    <hyperlink ref="T29" r:id="rId28" xr:uid="{14067B11-4CE8-47FC-8EE7-3181E3E58129}"/>
    <hyperlink ref="T30" r:id="rId29" xr:uid="{70A212F7-55F4-45FC-9131-46B74F42814A}"/>
    <hyperlink ref="T31" r:id="rId30" xr:uid="{09DD3D4C-A4E6-4F7B-9D94-C6B34EB7596D}"/>
    <hyperlink ref="T32" r:id="rId31" xr:uid="{5905F236-FB0E-4BEC-ADDE-F2D6046BEAEA}"/>
    <hyperlink ref="T33" r:id="rId32" xr:uid="{F785C2D3-74BA-4554-A508-EDEDB3EE9632}"/>
    <hyperlink ref="T34" r:id="rId33" xr:uid="{413CA1F0-1BF2-4739-9643-B34936AF984F}"/>
    <hyperlink ref="T35" r:id="rId34" xr:uid="{276FAD78-68D1-410C-93DD-401015C6FB5D}"/>
    <hyperlink ref="T36" r:id="rId35" xr:uid="{0A514B1D-4FD0-49F7-BF64-84B621246A38}"/>
    <hyperlink ref="T37" r:id="rId36" xr:uid="{08EE9F57-979F-493B-9785-71895AD2A69B}"/>
    <hyperlink ref="T38" r:id="rId37" xr:uid="{8F7839ED-1D3F-4934-85CB-D4E12587789C}"/>
    <hyperlink ref="T39" r:id="rId38" xr:uid="{C8087500-F391-4E26-A4D9-3E1669FA1A21}"/>
    <hyperlink ref="T40" r:id="rId39" xr:uid="{861BB167-2730-4DBA-BF6E-D40A834724F6}"/>
    <hyperlink ref="T41" r:id="rId40" xr:uid="{043A3D31-2D3C-4427-A988-2D1E9C35663A}"/>
    <hyperlink ref="T42" r:id="rId41" xr:uid="{302D4CFD-D0A9-4785-BCDB-C88D9AAD7BB8}"/>
    <hyperlink ref="T43" r:id="rId42" xr:uid="{8F288BCB-309E-46FB-836C-08B508B60C84}"/>
    <hyperlink ref="T44" r:id="rId43" xr:uid="{7CD5C72A-9776-43C4-9BD1-B1544584842A}"/>
    <hyperlink ref="T45" r:id="rId44" xr:uid="{A196BD2E-FDC6-46CC-8780-3829AB337FF8}"/>
    <hyperlink ref="T46" r:id="rId45" xr:uid="{F8D4EC18-12CE-429A-BE9B-BC03E82CEEF8}"/>
    <hyperlink ref="T47" r:id="rId46" xr:uid="{C1E840FB-E305-4F00-B1A6-BA370EFB047D}"/>
    <hyperlink ref="T48" r:id="rId47" xr:uid="{4541B8D3-5D9F-40C6-AB93-3DA50ACC214A}"/>
    <hyperlink ref="T49" r:id="rId48" xr:uid="{8B07F533-9F29-4899-99A5-65005B046171}"/>
    <hyperlink ref="T50" r:id="rId49" xr:uid="{AB9260E8-E05A-473A-B810-48E9E3394D0B}"/>
    <hyperlink ref="T51" r:id="rId50" xr:uid="{B364AA16-6177-489F-B803-BB937BB75AA7}"/>
    <hyperlink ref="T52" r:id="rId51" xr:uid="{D369A717-2792-4A54-9674-7E89CC408067}"/>
    <hyperlink ref="T53" r:id="rId52" xr:uid="{6EFD4885-621D-4EF4-B5AD-896EC35275AE}"/>
    <hyperlink ref="T54" r:id="rId53" xr:uid="{C3953A33-683A-4099-A34E-1B1F1B6A184B}"/>
    <hyperlink ref="T55" r:id="rId54" xr:uid="{A28C4721-4F88-4235-B9F0-30070DCFC853}"/>
    <hyperlink ref="T56" r:id="rId55" xr:uid="{85048B97-0A9B-4E89-8AF4-94A20D6897A2}"/>
    <hyperlink ref="T57" r:id="rId56" xr:uid="{01952309-8BC4-4B5B-AA2D-7F1D5E6EDF81}"/>
  </hyperlinks>
  <pageMargins left="0.7" right="0.7" top="0.75" bottom="0.75" header="0.3" footer="0.3"/>
  <drawing r:id="rId57"/>
  <tableParts count="1">
    <tablePart r:id="rId58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C7" sqref="C7"/>
    </sheetView>
  </sheetViews>
  <sheetFormatPr baseColWidth="10" defaultRowHeight="15" x14ac:dyDescent="0.25"/>
  <cols>
    <col min="6" max="6" width="28.7109375" customWidth="1"/>
    <col min="7" max="7" width="50.28515625" customWidth="1"/>
    <col min="8" max="8" width="23" customWidth="1"/>
    <col min="9" max="9" width="16.140625" customWidth="1"/>
    <col min="10" max="10" width="36.28515625" customWidth="1"/>
    <col min="11" max="11" width="43.140625" customWidth="1"/>
    <col min="12" max="12" width="19.28515625" customWidth="1"/>
    <col min="13" max="13" width="21.7109375" customWidth="1"/>
    <col min="14" max="14" width="122.85546875" customWidth="1"/>
  </cols>
  <sheetData>
    <row r="1" spans="1:14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38</v>
      </c>
      <c r="H1" s="6" t="s">
        <v>31</v>
      </c>
      <c r="I1" s="6" t="s">
        <v>6</v>
      </c>
      <c r="J1" s="6" t="s">
        <v>39</v>
      </c>
      <c r="K1" s="6" t="s">
        <v>40</v>
      </c>
      <c r="L1" s="6" t="s">
        <v>35</v>
      </c>
      <c r="M1" s="6" t="s">
        <v>7</v>
      </c>
      <c r="N1" s="6" t="s">
        <v>8</v>
      </c>
    </row>
    <row r="2" spans="1:14" x14ac:dyDescent="0.25">
      <c r="A2" s="10" t="s">
        <v>277</v>
      </c>
      <c r="B2" s="10" t="s">
        <v>275</v>
      </c>
      <c r="C2" s="109">
        <v>495</v>
      </c>
      <c r="D2" s="10"/>
      <c r="E2" s="98" t="s">
        <v>183</v>
      </c>
      <c r="F2" s="3" t="s">
        <v>296</v>
      </c>
      <c r="G2" s="96" t="s">
        <v>673</v>
      </c>
      <c r="H2" s="96" t="s">
        <v>504</v>
      </c>
      <c r="I2" s="96"/>
      <c r="J2" s="96" t="s">
        <v>64</v>
      </c>
      <c r="K2" s="96" t="s">
        <v>481</v>
      </c>
      <c r="L2" s="96"/>
      <c r="M2" s="96" t="s">
        <v>303</v>
      </c>
      <c r="N2" s="8" t="s">
        <v>674</v>
      </c>
    </row>
    <row r="3" spans="1:14" s="94" customFormat="1" x14ac:dyDescent="0.25">
      <c r="A3" s="10" t="s">
        <v>280</v>
      </c>
      <c r="B3" s="10" t="s">
        <v>275</v>
      </c>
      <c r="C3" s="109">
        <v>495</v>
      </c>
      <c r="D3" s="10"/>
      <c r="E3" s="98" t="s">
        <v>183</v>
      </c>
      <c r="F3" s="96" t="s">
        <v>381</v>
      </c>
      <c r="G3" s="96" t="s">
        <v>675</v>
      </c>
      <c r="H3" s="96" t="s">
        <v>676</v>
      </c>
      <c r="I3" s="96"/>
      <c r="J3" s="96"/>
      <c r="K3" s="96"/>
      <c r="L3" s="96"/>
      <c r="M3" s="96" t="s">
        <v>319</v>
      </c>
      <c r="N3" s="8" t="s">
        <v>677</v>
      </c>
    </row>
    <row r="4" spans="1:14" s="94" customFormat="1" x14ac:dyDescent="0.25">
      <c r="A4" s="10" t="s">
        <v>280</v>
      </c>
      <c r="B4" s="10" t="s">
        <v>275</v>
      </c>
      <c r="C4" s="109">
        <v>495</v>
      </c>
      <c r="D4" s="10"/>
      <c r="E4" s="98" t="s">
        <v>183</v>
      </c>
      <c r="F4" s="96" t="s">
        <v>381</v>
      </c>
      <c r="G4" s="96" t="s">
        <v>678</v>
      </c>
      <c r="H4" s="96" t="s">
        <v>679</v>
      </c>
      <c r="I4" s="96"/>
      <c r="J4" s="96"/>
      <c r="K4" s="96"/>
      <c r="L4" s="96"/>
      <c r="M4" s="96" t="s">
        <v>319</v>
      </c>
      <c r="N4" s="8" t="s">
        <v>680</v>
      </c>
    </row>
    <row r="5" spans="1:14" s="94" customFormat="1" x14ac:dyDescent="0.25">
      <c r="A5" s="10" t="s">
        <v>279</v>
      </c>
      <c r="B5" s="10" t="s">
        <v>275</v>
      </c>
      <c r="C5" s="109">
        <v>495</v>
      </c>
      <c r="D5" s="10"/>
      <c r="E5" s="98" t="s">
        <v>183</v>
      </c>
      <c r="F5" s="96" t="s">
        <v>327</v>
      </c>
      <c r="G5" s="96" t="s">
        <v>681</v>
      </c>
      <c r="H5" s="96" t="s">
        <v>682</v>
      </c>
      <c r="I5" s="96"/>
      <c r="J5" s="96" t="s">
        <v>41</v>
      </c>
      <c r="K5" s="96" t="s">
        <v>649</v>
      </c>
      <c r="L5" s="96"/>
      <c r="M5" s="96" t="s">
        <v>303</v>
      </c>
      <c r="N5" s="8" t="s">
        <v>683</v>
      </c>
    </row>
    <row r="6" spans="1:14" s="94" customFormat="1" x14ac:dyDescent="0.25">
      <c r="A6" s="10" t="s">
        <v>279</v>
      </c>
      <c r="B6" s="10" t="s">
        <v>275</v>
      </c>
      <c r="C6" s="109">
        <v>495</v>
      </c>
      <c r="D6" s="10"/>
      <c r="E6" s="98" t="s">
        <v>183</v>
      </c>
      <c r="F6" s="96" t="s">
        <v>327</v>
      </c>
      <c r="G6" s="96" t="s">
        <v>684</v>
      </c>
      <c r="H6" s="96" t="s">
        <v>685</v>
      </c>
      <c r="I6" s="96"/>
      <c r="J6" s="96" t="s">
        <v>41</v>
      </c>
      <c r="K6" s="96" t="s">
        <v>649</v>
      </c>
      <c r="L6" s="96"/>
      <c r="M6" s="96" t="s">
        <v>303</v>
      </c>
      <c r="N6" s="8" t="s">
        <v>686</v>
      </c>
    </row>
    <row r="7" spans="1:14" x14ac:dyDescent="0.25">
      <c r="A7" s="10" t="s">
        <v>279</v>
      </c>
      <c r="B7" s="10" t="s">
        <v>275</v>
      </c>
      <c r="C7" s="109">
        <v>495</v>
      </c>
      <c r="D7" s="10"/>
      <c r="E7" s="98" t="s">
        <v>183</v>
      </c>
      <c r="F7" s="3" t="s">
        <v>327</v>
      </c>
      <c r="G7" s="96" t="s">
        <v>687</v>
      </c>
      <c r="H7" s="96" t="s">
        <v>688</v>
      </c>
      <c r="I7" s="96"/>
      <c r="J7" s="96" t="s">
        <v>41</v>
      </c>
      <c r="K7" s="96" t="s">
        <v>649</v>
      </c>
      <c r="L7" s="96"/>
      <c r="M7" s="96" t="s">
        <v>303</v>
      </c>
      <c r="N7" s="8" t="s">
        <v>689</v>
      </c>
    </row>
    <row r="8" spans="1:14" x14ac:dyDescent="0.25">
      <c r="A8" s="10"/>
      <c r="B8" s="10"/>
      <c r="C8" s="10"/>
      <c r="D8" s="10"/>
      <c r="E8" s="98"/>
      <c r="F8" s="3"/>
      <c r="G8" s="96"/>
      <c r="H8" s="96"/>
      <c r="I8" s="96"/>
      <c r="J8" s="96"/>
      <c r="K8" s="96"/>
      <c r="L8" s="96"/>
      <c r="M8" s="96"/>
      <c r="N8" s="8"/>
    </row>
    <row r="9" spans="1:14" x14ac:dyDescent="0.25">
      <c r="A9" s="10"/>
      <c r="B9" s="10"/>
      <c r="C9" s="10"/>
      <c r="D9" s="10"/>
      <c r="E9" s="98"/>
      <c r="F9" s="3"/>
      <c r="G9" s="96"/>
      <c r="H9" s="96"/>
      <c r="I9" s="96"/>
      <c r="J9" s="96"/>
      <c r="K9" s="96"/>
      <c r="L9" s="96"/>
      <c r="M9" s="96"/>
      <c r="N9" s="8"/>
    </row>
    <row r="10" spans="1:14" x14ac:dyDescent="0.25">
      <c r="A10" s="10"/>
      <c r="B10" s="10"/>
      <c r="C10" s="10"/>
      <c r="D10" s="10"/>
      <c r="E10" s="98"/>
      <c r="F10" s="3"/>
      <c r="G10" s="96"/>
      <c r="H10" s="96"/>
      <c r="I10" s="96"/>
      <c r="J10" s="96"/>
      <c r="K10" s="96"/>
      <c r="L10" s="96"/>
      <c r="M10" s="96"/>
      <c r="N10" s="8"/>
    </row>
    <row r="11" spans="1:14" x14ac:dyDescent="0.25">
      <c r="A11" s="10"/>
      <c r="B11" s="10"/>
      <c r="C11" s="10"/>
      <c r="D11" s="10"/>
      <c r="E11" s="30"/>
      <c r="F11" s="3"/>
      <c r="G11" s="3"/>
      <c r="H11" s="3"/>
      <c r="I11" s="3"/>
      <c r="J11" s="3"/>
      <c r="K11" s="3"/>
      <c r="L11" s="3"/>
      <c r="M11" s="3"/>
      <c r="N11" s="3"/>
    </row>
    <row r="14" spans="1:14" x14ac:dyDescent="0.25">
      <c r="A14" s="157" t="s">
        <v>78</v>
      </c>
      <c r="B14" s="157"/>
      <c r="C14" s="157"/>
      <c r="D14" s="157"/>
      <c r="E14" s="157"/>
      <c r="F14" s="157"/>
      <c r="G14" s="14">
        <f>COUNTA(A2:A11)</f>
        <v>6</v>
      </c>
      <c r="H14" s="32" t="s">
        <v>151</v>
      </c>
    </row>
    <row r="15" spans="1:14" x14ac:dyDescent="0.25">
      <c r="F15" s="13" t="s">
        <v>136</v>
      </c>
      <c r="G15" s="40">
        <f>COUNTIF(E2:E10,"I")</f>
        <v>6</v>
      </c>
      <c r="H15">
        <f>SUM(C2:C13)</f>
        <v>2970</v>
      </c>
    </row>
    <row r="16" spans="1:14" x14ac:dyDescent="0.25">
      <c r="F16" s="13" t="s">
        <v>135</v>
      </c>
      <c r="G16" s="40">
        <f>COUNTIF(E2:E11,"C")</f>
        <v>0</v>
      </c>
      <c r="H16">
        <f>SUM(D2:D13)</f>
        <v>0</v>
      </c>
    </row>
    <row r="17" spans="6:8" x14ac:dyDescent="0.25">
      <c r="H17">
        <f>SUM(H15:H16)</f>
        <v>2970</v>
      </c>
    </row>
    <row r="21" spans="6:8" x14ac:dyDescent="0.25">
      <c r="F21" s="94" t="s">
        <v>672</v>
      </c>
    </row>
  </sheetData>
  <mergeCells count="1">
    <mergeCell ref="A14:F14"/>
  </mergeCells>
  <dataValidations count="1">
    <dataValidation type="list" allowBlank="1" showInputMessage="1" showErrorMessage="1" sqref="E2:E11" xr:uid="{17FB7871-3AE7-47AA-B091-5CD614178810}">
      <formula1>"I,C,IC"</formula1>
    </dataValidation>
  </dataValidations>
  <hyperlinks>
    <hyperlink ref="N2" r:id="rId1" xr:uid="{B3629E4E-8988-4236-8D83-C2FA5D93752D}"/>
    <hyperlink ref="N3" r:id="rId2" xr:uid="{C51CB0AF-DCB6-496C-B153-2F635E72CC18}"/>
    <hyperlink ref="N4" r:id="rId3" xr:uid="{2AA5FC65-0564-44AE-A16D-4E7ED7939566}"/>
    <hyperlink ref="N5" r:id="rId4" xr:uid="{E7D73FC6-ED75-4EB5-9700-B58AC1FA1ABF}"/>
    <hyperlink ref="N6" r:id="rId5" xr:uid="{0608F117-4208-428B-8036-D99FA9D5F9EC}"/>
    <hyperlink ref="N7" r:id="rId6" xr:uid="{0F6B1D3C-4377-4DFB-8A13-446CB7DDC1D1}"/>
  </hyperlinks>
  <pageMargins left="0.7" right="0.7" top="0.75" bottom="0.75" header="0.3" footer="0.3"/>
  <drawing r:id="rId7"/>
  <tableParts count="1">
    <tablePart r:id="rId8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9:H22"/>
  <sheetViews>
    <sheetView workbookViewId="0"/>
  </sheetViews>
  <sheetFormatPr baseColWidth="10" defaultRowHeight="15" x14ac:dyDescent="0.25"/>
  <sheetData>
    <row r="19" spans="1:8" ht="14.45" customHeight="1" x14ac:dyDescent="0.25">
      <c r="A19" s="156" t="s">
        <v>79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 s="4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9:H22"/>
  <sheetViews>
    <sheetView workbookViewId="0"/>
  </sheetViews>
  <sheetFormatPr baseColWidth="10" defaultRowHeight="15" x14ac:dyDescent="0.25"/>
  <cols>
    <col min="8" max="10" width="11.42578125" customWidth="1"/>
  </cols>
  <sheetData>
    <row r="19" spans="1:8" ht="14.45" customHeight="1" x14ac:dyDescent="0.25">
      <c r="A19" s="156" t="s">
        <v>80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F20" s="13" t="s">
        <v>136</v>
      </c>
      <c r="G20" s="40">
        <f>COUNTIF(E2:E18,"I")</f>
        <v>0</v>
      </c>
      <c r="H20">
        <f>SUM(C2:C18)</f>
        <v>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0</v>
      </c>
    </row>
  </sheetData>
  <mergeCells count="1">
    <mergeCell ref="A19:F19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9"/>
  <sheetViews>
    <sheetView workbookViewId="0"/>
  </sheetViews>
  <sheetFormatPr baseColWidth="10" defaultRowHeight="15" x14ac:dyDescent="0.25"/>
  <cols>
    <col min="7" max="7" width="20.28515625" customWidth="1"/>
    <col min="9" max="9" width="30.140625" customWidth="1"/>
    <col min="10" max="10" width="29.5703125" customWidth="1"/>
    <col min="11" max="11" width="18.5703125" customWidth="1"/>
    <col min="12" max="12" width="19.28515625" customWidth="1"/>
    <col min="13" max="13" width="13.28515625" customWidth="1"/>
    <col min="15" max="15" width="30.140625" customWidth="1"/>
    <col min="21" max="21" width="17.42578125" customWidth="1"/>
    <col min="22" max="22" width="14.5703125" customWidth="1"/>
    <col min="23" max="23" width="16.140625" customWidth="1"/>
    <col min="24" max="24" width="20.28515625" customWidth="1"/>
    <col min="25" max="25" width="60.140625" customWidth="1"/>
    <col min="26" max="26" width="23.42578125" customWidth="1"/>
  </cols>
  <sheetData>
    <row r="1" spans="1:26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42</v>
      </c>
      <c r="H1" s="4" t="s">
        <v>9</v>
      </c>
      <c r="I1" s="4" t="s">
        <v>10</v>
      </c>
      <c r="J1" s="4" t="s">
        <v>5</v>
      </c>
      <c r="K1" s="6" t="s">
        <v>66</v>
      </c>
      <c r="L1" s="6" t="s">
        <v>67</v>
      </c>
      <c r="M1" s="6" t="s">
        <v>56</v>
      </c>
      <c r="N1" s="6" t="s">
        <v>54</v>
      </c>
      <c r="O1" s="5" t="s">
        <v>43</v>
      </c>
      <c r="P1" s="6" t="s">
        <v>22</v>
      </c>
      <c r="Q1" s="6" t="s">
        <v>53</v>
      </c>
      <c r="R1" s="6" t="s">
        <v>15</v>
      </c>
      <c r="S1" s="6" t="s">
        <v>24</v>
      </c>
      <c r="T1" s="6" t="s">
        <v>55</v>
      </c>
      <c r="U1" s="5" t="s">
        <v>68</v>
      </c>
      <c r="V1" s="6" t="s">
        <v>69</v>
      </c>
      <c r="W1" s="6" t="s">
        <v>6</v>
      </c>
      <c r="X1" s="6" t="s">
        <v>70</v>
      </c>
      <c r="Y1" s="6" t="s">
        <v>7</v>
      </c>
      <c r="Z1" s="6" t="s">
        <v>8</v>
      </c>
    </row>
    <row r="2" spans="1:26" x14ac:dyDescent="0.25">
      <c r="A2" s="10">
        <v>35639</v>
      </c>
      <c r="B2" s="10" t="s">
        <v>275</v>
      </c>
      <c r="C2" s="111">
        <v>3850</v>
      </c>
      <c r="D2" s="10"/>
      <c r="E2" s="98" t="s">
        <v>183</v>
      </c>
      <c r="F2" s="3" t="s">
        <v>313</v>
      </c>
      <c r="G2" s="3"/>
      <c r="H2" s="34" t="s">
        <v>690</v>
      </c>
      <c r="I2" s="34"/>
      <c r="J2" s="34" t="s">
        <v>691</v>
      </c>
      <c r="K2" s="3"/>
      <c r="L2" s="11"/>
      <c r="M2" s="3"/>
      <c r="N2" s="3" t="s">
        <v>692</v>
      </c>
      <c r="O2" s="1" t="s">
        <v>318</v>
      </c>
      <c r="P2" s="3"/>
      <c r="Q2" s="11"/>
      <c r="R2" s="3"/>
      <c r="S2" s="11"/>
      <c r="T2" s="3"/>
      <c r="U2" s="1" t="s">
        <v>693</v>
      </c>
      <c r="V2" s="3"/>
      <c r="W2" s="3"/>
      <c r="X2" s="3"/>
      <c r="Y2" s="3" t="s">
        <v>319</v>
      </c>
      <c r="Z2" s="110" t="s">
        <v>694</v>
      </c>
    </row>
    <row r="3" spans="1:26" x14ac:dyDescent="0.25">
      <c r="A3" s="10">
        <v>35639</v>
      </c>
      <c r="B3" s="10" t="s">
        <v>275</v>
      </c>
      <c r="C3" s="94"/>
      <c r="D3" s="10">
        <v>6600</v>
      </c>
      <c r="E3" s="98" t="s">
        <v>184</v>
      </c>
      <c r="F3" s="96" t="s">
        <v>313</v>
      </c>
      <c r="G3" s="96" t="s">
        <v>29</v>
      </c>
      <c r="H3" s="93" t="s">
        <v>292</v>
      </c>
      <c r="I3" s="93"/>
      <c r="J3" s="93" t="s">
        <v>695</v>
      </c>
      <c r="K3" s="96"/>
      <c r="L3" s="11" t="s">
        <v>696</v>
      </c>
      <c r="M3" s="96"/>
      <c r="N3" s="96" t="s">
        <v>286</v>
      </c>
      <c r="O3" s="95" t="s">
        <v>318</v>
      </c>
      <c r="P3" s="96"/>
      <c r="Q3" s="11"/>
      <c r="R3" s="96"/>
      <c r="S3" s="11"/>
      <c r="T3" s="96"/>
      <c r="U3" s="95" t="s">
        <v>697</v>
      </c>
      <c r="V3" s="96"/>
      <c r="W3" s="96" t="s">
        <v>695</v>
      </c>
      <c r="X3" s="96"/>
      <c r="Y3" s="96" t="s">
        <v>319</v>
      </c>
      <c r="Z3" s="110" t="s">
        <v>698</v>
      </c>
    </row>
    <row r="20" spans="1:8" x14ac:dyDescent="0.25">
      <c r="A20" s="157" t="s">
        <v>188</v>
      </c>
      <c r="B20" s="157"/>
      <c r="C20" s="157"/>
      <c r="D20" s="157"/>
      <c r="E20" s="157"/>
      <c r="F20" s="157"/>
      <c r="G20" s="14">
        <f>COUNTA(A2:A17)</f>
        <v>2</v>
      </c>
      <c r="H20" s="32" t="s">
        <v>151</v>
      </c>
    </row>
    <row r="21" spans="1:8" x14ac:dyDescent="0.25">
      <c r="F21" s="13" t="s">
        <v>136</v>
      </c>
      <c r="G21" s="40">
        <f>COUNTIF(E2:E19,"I")</f>
        <v>1</v>
      </c>
      <c r="H21">
        <f>SUM(C2:C19)</f>
        <v>3850</v>
      </c>
    </row>
    <row r="22" spans="1:8" x14ac:dyDescent="0.25">
      <c r="F22" s="13" t="s">
        <v>135</v>
      </c>
      <c r="G22" s="40">
        <f>COUNTIF(E2:E19,"C")</f>
        <v>1</v>
      </c>
      <c r="H22">
        <f>SUM(D2:D19)</f>
        <v>6600</v>
      </c>
    </row>
    <row r="23" spans="1:8" x14ac:dyDescent="0.25">
      <c r="H23">
        <f>SUM(H21:H22)</f>
        <v>10450</v>
      </c>
    </row>
    <row r="29" spans="1:8" x14ac:dyDescent="0.25">
      <c r="F29" t="s">
        <v>672</v>
      </c>
    </row>
  </sheetData>
  <mergeCells count="1">
    <mergeCell ref="A20:F20"/>
  </mergeCells>
  <dataValidations count="1">
    <dataValidation type="list" allowBlank="1" showInputMessage="1" showErrorMessage="1" sqref="E2:E3" xr:uid="{8332A994-A47C-4E82-8F2A-00DB39814D56}">
      <formula1>"I,C,IC"</formula1>
    </dataValidation>
  </dataValidations>
  <hyperlinks>
    <hyperlink ref="Z2" r:id="rId1" xr:uid="{625AAA65-A4CA-42AC-A2BC-409E70CE117A}"/>
    <hyperlink ref="Z3" r:id="rId2" xr:uid="{CF109491-BE40-464A-BC48-183A80FE364D}"/>
  </hyperlinks>
  <pageMargins left="0.7" right="0.7" top="0.75" bottom="0.75" header="0.3" footer="0.3"/>
  <ignoredErrors>
    <ignoredError sqref="C2" calculatedColumn="1"/>
  </ignoredError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2F76-C3D1-4DE7-9D40-83134CE55037}">
  <dimension ref="A1:O31"/>
  <sheetViews>
    <sheetView workbookViewId="0">
      <selection activeCell="O36" sqref="O36"/>
    </sheetView>
  </sheetViews>
  <sheetFormatPr baseColWidth="10" defaultRowHeight="15" x14ac:dyDescent="0.25"/>
  <cols>
    <col min="2" max="2" width="33.28515625" customWidth="1"/>
    <col min="3" max="3" width="31.28515625" customWidth="1"/>
    <col min="4" max="4" width="14.42578125" customWidth="1"/>
    <col min="6" max="6" width="30.7109375" customWidth="1"/>
    <col min="12" max="12" width="15.7109375" customWidth="1"/>
    <col min="15" max="15" width="30.5703125" customWidth="1"/>
  </cols>
  <sheetData>
    <row r="1" spans="1:15" x14ac:dyDescent="0.25">
      <c r="B1" s="116" t="s">
        <v>264</v>
      </c>
      <c r="C1" s="116"/>
      <c r="D1" s="116"/>
      <c r="E1" s="116"/>
      <c r="F1" s="116"/>
    </row>
    <row r="2" spans="1:15" x14ac:dyDescent="0.25">
      <c r="B2" s="116"/>
      <c r="C2" s="116"/>
      <c r="D2" s="116"/>
      <c r="E2" s="116"/>
      <c r="F2" s="116"/>
    </row>
    <row r="3" spans="1:15" x14ac:dyDescent="0.25">
      <c r="B3" s="116"/>
      <c r="C3" s="116"/>
      <c r="D3" s="116"/>
      <c r="E3" s="116"/>
      <c r="F3" s="116"/>
    </row>
    <row r="4" spans="1:15" x14ac:dyDescent="0.25">
      <c r="B4" s="116"/>
      <c r="C4" s="116"/>
      <c r="D4" s="116"/>
      <c r="E4" s="116"/>
      <c r="F4" s="116"/>
    </row>
    <row r="6" spans="1:15" x14ac:dyDescent="0.25">
      <c r="A6" s="26" t="s">
        <v>198</v>
      </c>
      <c r="B6" s="26" t="s">
        <v>82</v>
      </c>
      <c r="C6" s="26" t="s">
        <v>83</v>
      </c>
      <c r="D6" s="26" t="s">
        <v>134</v>
      </c>
      <c r="E6" s="26" t="s">
        <v>137</v>
      </c>
      <c r="F6" s="26" t="s">
        <v>84</v>
      </c>
      <c r="L6" s="26" t="s">
        <v>198</v>
      </c>
      <c r="M6" s="26" t="s">
        <v>134</v>
      </c>
      <c r="N6" s="26" t="s">
        <v>137</v>
      </c>
      <c r="O6" s="26" t="s">
        <v>84</v>
      </c>
    </row>
    <row r="7" spans="1:15" x14ac:dyDescent="0.25">
      <c r="A7" t="s">
        <v>199</v>
      </c>
      <c r="B7" s="23" t="s">
        <v>154</v>
      </c>
      <c r="C7" s="24" t="s">
        <v>113</v>
      </c>
      <c r="D7" s="22">
        <f>SUM('1_1_3_1_paquete_didactico_manua'!G22)</f>
        <v>0</v>
      </c>
      <c r="E7" s="22">
        <f>SUM('1_1_3_1_paquete_didactico_manua'!G23)</f>
        <v>0</v>
      </c>
      <c r="F7" s="22">
        <f>SUM('1_1_3_1_paquete_didactico_manua'!G21)</f>
        <v>0</v>
      </c>
      <c r="L7" t="s">
        <v>199</v>
      </c>
      <c r="M7">
        <f>SUM(D7:D18)</f>
        <v>0</v>
      </c>
      <c r="N7">
        <f>SUM(E7:E18)</f>
        <v>0</v>
      </c>
      <c r="O7">
        <f>SUM(F7:F18)</f>
        <v>0</v>
      </c>
    </row>
    <row r="8" spans="1:15" x14ac:dyDescent="0.25">
      <c r="B8" s="23" t="s">
        <v>155</v>
      </c>
      <c r="C8" s="24" t="s">
        <v>108</v>
      </c>
      <c r="D8" s="22">
        <f>SUM('1_1_3_2_notas_de_curso_normal'!G20)</f>
        <v>0</v>
      </c>
      <c r="E8" s="22">
        <f>SUM('1_1_3_2_notas_de_curso_normal'!G21)</f>
        <v>0</v>
      </c>
      <c r="F8" s="22">
        <f>SUM('1_1_3_2_notas_de_curso_normal'!G19)</f>
        <v>0</v>
      </c>
      <c r="L8" t="s">
        <v>200</v>
      </c>
      <c r="M8">
        <f>SUM(D19:D30)</f>
        <v>81</v>
      </c>
      <c r="N8">
        <f>SUM(E19:E30)</f>
        <v>10</v>
      </c>
      <c r="O8">
        <f>SUM(F19:F30)</f>
        <v>91</v>
      </c>
    </row>
    <row r="9" spans="1:15" x14ac:dyDescent="0.25">
      <c r="B9" s="23" t="s">
        <v>156</v>
      </c>
      <c r="C9" s="24" t="s">
        <v>109</v>
      </c>
      <c r="D9" s="22">
        <f>SUM('1_1_3_3_notas_de_curso_especial'!G20)</f>
        <v>0</v>
      </c>
      <c r="E9" s="22">
        <f>SUM('1_1_3_3_notas_de_curso_especial'!G21)</f>
        <v>0</v>
      </c>
      <c r="F9" s="22">
        <f>SUM('1_1_3_3_notas_de_curso_especial'!G19)</f>
        <v>0</v>
      </c>
    </row>
    <row r="10" spans="1:15" x14ac:dyDescent="0.25">
      <c r="B10" s="23" t="s">
        <v>157</v>
      </c>
      <c r="C10" s="24" t="s">
        <v>110</v>
      </c>
      <c r="D10" s="22">
        <f>SUM('1_1_3_4_antologias_comentadas'!G20)</f>
        <v>0</v>
      </c>
      <c r="E10" s="22">
        <f>SUM('1_1_3_4_antologias_comentadas'!G21)</f>
        <v>0</v>
      </c>
      <c r="F10" s="22">
        <f>SUM('1_1_3_4_antologias_comentadas'!G19)</f>
        <v>0</v>
      </c>
    </row>
    <row r="11" spans="1:15" x14ac:dyDescent="0.25">
      <c r="B11" s="23" t="s">
        <v>158</v>
      </c>
      <c r="C11" s="24" t="s">
        <v>111</v>
      </c>
      <c r="D11" s="22">
        <f>SUM('1_1_3_5_libros_de_texto'!G20)</f>
        <v>0</v>
      </c>
      <c r="E11" s="22">
        <f>SUM('1_1_3_5_libros_de_texto'!G21)</f>
        <v>0</v>
      </c>
      <c r="F11" s="22">
        <f>SUM('1_1_3_5_libros_de_texto'!G19)</f>
        <v>0</v>
      </c>
    </row>
    <row r="12" spans="1:15" x14ac:dyDescent="0.25">
      <c r="B12" s="23" t="s">
        <v>159</v>
      </c>
      <c r="C12" s="24" t="s">
        <v>112</v>
      </c>
      <c r="D12" s="22">
        <f>SUM('1_1_3_6_doct_audio_video_cine_f'!G20)</f>
        <v>0</v>
      </c>
      <c r="E12" s="22">
        <f>SUM('1_1_3_6_doct_audio_video_cine_f'!G21)</f>
        <v>0</v>
      </c>
      <c r="F12" s="22">
        <f>SUM('1_1_3_6_doct_audio_video_cine_f'!G19)</f>
        <v>0</v>
      </c>
    </row>
    <row r="13" spans="1:15" x14ac:dyDescent="0.25">
      <c r="B13" s="23" t="s">
        <v>160</v>
      </c>
      <c r="C13" s="24" t="s">
        <v>114</v>
      </c>
      <c r="D13" s="22">
        <f>SUM('1_1_3_7_equipo_laboratorio_mod_'!G20)</f>
        <v>0</v>
      </c>
      <c r="E13" s="22">
        <f>SUM('1_1_3_7_equipo_laboratorio_mod_'!G21)</f>
        <v>0</v>
      </c>
      <c r="F13" s="22">
        <f>SUM('1_1_3_7_equipo_laboratorio_mod_'!G19)</f>
        <v>0</v>
      </c>
    </row>
    <row r="14" spans="1:15" x14ac:dyDescent="0.25">
      <c r="B14" s="23" t="s">
        <v>161</v>
      </c>
      <c r="C14" s="24" t="s">
        <v>115</v>
      </c>
      <c r="D14" s="22">
        <f>SUM('1_1_3_8_des_paq_comp_plataforma'!G20)</f>
        <v>0</v>
      </c>
      <c r="E14" s="22">
        <f>SUM('1_1_3_8_des_paq_comp_plataforma'!G21)</f>
        <v>0</v>
      </c>
      <c r="F14" s="22">
        <f>SUM('1_1_3_8_des_paq_comp_plataforma'!G19)</f>
        <v>0</v>
      </c>
    </row>
    <row r="15" spans="1:15" x14ac:dyDescent="0.25">
      <c r="B15" s="23" t="s">
        <v>162</v>
      </c>
      <c r="C15" s="24" t="s">
        <v>116</v>
      </c>
      <c r="D15" s="22">
        <f>SUM('1_1_3_9_trad_public_de_libros'!G20)</f>
        <v>0</v>
      </c>
      <c r="E15" s="22">
        <f>SUM('1_1_3_9_trad_public_de_libros'!G21)</f>
        <v>0</v>
      </c>
      <c r="F15" s="22">
        <f>SUM('1_1_3_9_trad_public_de_libros'!G19)</f>
        <v>0</v>
      </c>
    </row>
    <row r="16" spans="1:15" x14ac:dyDescent="0.25">
      <c r="B16" s="23" t="s">
        <v>163</v>
      </c>
      <c r="C16" s="24" t="s">
        <v>117</v>
      </c>
      <c r="D16" s="22">
        <f>SUM('1_1_3_10_trad_public_articulo'!G20)</f>
        <v>0</v>
      </c>
      <c r="E16" s="22">
        <f>SUM('1_1_3_10_trad_public_articulo'!G21)</f>
        <v>0</v>
      </c>
      <c r="F16" s="22">
        <f>SUM('1_1_3_10_trad_public_articulo'!G19)</f>
        <v>0</v>
      </c>
    </row>
    <row r="17" spans="1:7" x14ac:dyDescent="0.25">
      <c r="B17" s="25" t="s">
        <v>164</v>
      </c>
      <c r="C17" s="24" t="s">
        <v>118</v>
      </c>
      <c r="D17" s="22">
        <f>SUM('1_1_3_11_trad_edit_documentales'!G20)</f>
        <v>0</v>
      </c>
      <c r="E17" s="22">
        <f>SUM('1_1_3_11_trad_edit_documentales'!G21)</f>
        <v>0</v>
      </c>
      <c r="F17" s="22">
        <f>SUM('1_1_3_11_trad_edit_documentales'!G19)</f>
        <v>0</v>
      </c>
    </row>
    <row r="18" spans="1:7" x14ac:dyDescent="0.25">
      <c r="B18" s="25" t="s">
        <v>165</v>
      </c>
      <c r="C18" s="24" t="s">
        <v>119</v>
      </c>
      <c r="D18" s="22">
        <f>SUM('1_1_3_12_des_aula_virtual'!G20)</f>
        <v>0</v>
      </c>
      <c r="E18" s="22">
        <f>SUM('1_1_3_12_des_aula_virtual'!G21)</f>
        <v>0</v>
      </c>
      <c r="F18" s="22">
        <f>SUM('1_1_3_12_des_aula_virtual'!G19)</f>
        <v>0</v>
      </c>
    </row>
    <row r="19" spans="1:7" x14ac:dyDescent="0.25">
      <c r="A19" t="s">
        <v>200</v>
      </c>
      <c r="B19" s="25" t="s">
        <v>166</v>
      </c>
      <c r="C19" s="24" t="s">
        <v>120</v>
      </c>
      <c r="D19" s="22">
        <f>SUM('1_2_1_1_reporte_invest_tecnico'!G20)</f>
        <v>0</v>
      </c>
      <c r="E19" s="22">
        <f>SUM('1_2_1_1_reporte_invest_tecnico'!G21)</f>
        <v>0</v>
      </c>
      <c r="F19" s="22">
        <f>SUM('1_2_1_1_reporte_invest_tecnico'!G19)</f>
        <v>0</v>
      </c>
      <c r="G19" s="13"/>
    </row>
    <row r="20" spans="1:7" x14ac:dyDescent="0.25">
      <c r="B20" s="25" t="s">
        <v>167</v>
      </c>
      <c r="C20" s="24" t="s">
        <v>121</v>
      </c>
      <c r="D20" s="22">
        <f>SUM('1_2_1_2_memorias_congreso_exten'!G20)</f>
        <v>0</v>
      </c>
      <c r="E20" s="22">
        <f>SUM('1_2_1_2_memorias_congreso_exten'!G21)</f>
        <v>0</v>
      </c>
      <c r="F20" s="22">
        <f>SUM('1_2_1_2_memorias_congreso_exten'!G19)</f>
        <v>0</v>
      </c>
    </row>
    <row r="21" spans="1:7" x14ac:dyDescent="0.25">
      <c r="B21" s="25" t="s">
        <v>168</v>
      </c>
      <c r="C21" s="24" t="s">
        <v>122</v>
      </c>
      <c r="D21" s="22">
        <f>SUM('1_2_1_3_art_especializado_inves'!G57)</f>
        <v>21</v>
      </c>
      <c r="E21" s="22">
        <f>SUM('1_2_1_3_art_especializado_inves'!G58)</f>
        <v>3</v>
      </c>
      <c r="F21" s="22">
        <f>SUM('1_2_1_3_art_especializado_inves'!G56)</f>
        <v>24</v>
      </c>
    </row>
    <row r="22" spans="1:7" x14ac:dyDescent="0.25">
      <c r="B22" s="25" t="s">
        <v>169</v>
      </c>
      <c r="C22" s="24" t="s">
        <v>123</v>
      </c>
      <c r="D22" s="22">
        <f>SUM('1_2_1_4_libro_cientifico'!G20)</f>
        <v>1</v>
      </c>
      <c r="E22" s="22">
        <f>SUM('1_2_1_4_libro_cientifico'!G21)</f>
        <v>0</v>
      </c>
      <c r="F22" s="22">
        <f>SUM('1_2_1_4_libro_cientifico'!G19)</f>
        <v>1</v>
      </c>
    </row>
    <row r="23" spans="1:7" x14ac:dyDescent="0.25">
      <c r="B23" s="25" t="s">
        <v>170</v>
      </c>
      <c r="C23" s="24" t="s">
        <v>124</v>
      </c>
      <c r="D23" s="22">
        <f>SUM('1_2_1_5_patentes_registro_acept'!G20)</f>
        <v>0</v>
      </c>
      <c r="E23" s="22">
        <f>SUM('1_2_1_5_patentes_registro_acept'!G21)</f>
        <v>0</v>
      </c>
      <c r="F23" s="22">
        <f>SUM('1_2_1_5_patentes_registro_acept'!G19)</f>
        <v>0</v>
      </c>
    </row>
    <row r="24" spans="1:7" x14ac:dyDescent="0.25">
      <c r="B24" s="25" t="s">
        <v>171</v>
      </c>
      <c r="C24" s="24" t="s">
        <v>125</v>
      </c>
      <c r="D24" s="22">
        <f>SUM('1_2_1_6_expedicion_titulo_paten'!G20)</f>
        <v>0</v>
      </c>
      <c r="E24" s="22">
        <f>SUM('1_2_1_6_expedicion_titulo_paten'!G21)</f>
        <v>0</v>
      </c>
      <c r="F24" s="22">
        <f>SUM('1_2_1_6_expedicion_titulo_paten'!G19)</f>
        <v>0</v>
      </c>
    </row>
    <row r="25" spans="1:7" x14ac:dyDescent="0.25">
      <c r="B25" s="25" t="s">
        <v>172</v>
      </c>
      <c r="C25" s="24" t="s">
        <v>126</v>
      </c>
      <c r="D25" s="22">
        <f>SUM('1_2_1_7_trab_pres_event_especia'!G63)</f>
        <v>50</v>
      </c>
      <c r="E25" s="22">
        <f>SUM('1_2_1_7_trab_pres_event_especia'!G64)</f>
        <v>6</v>
      </c>
      <c r="F25" s="22">
        <f>SUM('1_2_1_7_trab_pres_event_especia'!G62)</f>
        <v>56</v>
      </c>
    </row>
    <row r="26" spans="1:7" x14ac:dyDescent="0.25">
      <c r="B26" s="25" t="s">
        <v>173</v>
      </c>
      <c r="C26" s="24" t="s">
        <v>127</v>
      </c>
      <c r="D26" s="22">
        <f>SUM('1_2_1_8_conferencias_magistrale'!G15)</f>
        <v>6</v>
      </c>
      <c r="E26" s="22">
        <f>SUM('1_2_1_8_conferencias_magistrale'!G16)</f>
        <v>0</v>
      </c>
      <c r="F26" s="22">
        <f>SUM('1_2_1_8_conferencias_magistrale'!G14)</f>
        <v>6</v>
      </c>
    </row>
    <row r="27" spans="1:7" x14ac:dyDescent="0.25">
      <c r="B27" s="25" t="s">
        <v>174</v>
      </c>
      <c r="C27" s="24" t="s">
        <v>128</v>
      </c>
      <c r="D27" s="22">
        <f>SUM('1_2_1_9_des_prototipo_modelo_in'!G20)</f>
        <v>0</v>
      </c>
      <c r="E27" s="22">
        <f>SUM('1_2_1_9_des_prototipo_modelo_in'!G21)</f>
        <v>0</v>
      </c>
      <c r="F27" s="22">
        <f>SUM('1_2_1_9_des_prototipo_modelo_in'!G19)</f>
        <v>0</v>
      </c>
    </row>
    <row r="28" spans="1:7" x14ac:dyDescent="0.25">
      <c r="B28" s="25" t="s">
        <v>175</v>
      </c>
      <c r="C28" s="24" t="s">
        <v>129</v>
      </c>
      <c r="D28" s="22">
        <f>SUM('1_2_1_10_des_paq_computacionale'!G20)</f>
        <v>0</v>
      </c>
      <c r="E28" s="22">
        <f>SUM('1_2_1_10_des_paq_computacionale'!G21)</f>
        <v>0</v>
      </c>
      <c r="F28" s="22">
        <f>SUM('1_2_1_10_des_paq_computacionale'!G19)</f>
        <v>0</v>
      </c>
    </row>
    <row r="29" spans="1:7" x14ac:dyDescent="0.25">
      <c r="B29" s="25" t="s">
        <v>176</v>
      </c>
      <c r="C29" s="24" t="s">
        <v>130</v>
      </c>
      <c r="D29" s="22">
        <f>SUM('1_2_1_11_cood_libro_cient_colec'!G21)</f>
        <v>1</v>
      </c>
      <c r="E29" s="22">
        <f>SUM('1_2_1_11_cood_libro_cient_colec'!G22)</f>
        <v>1</v>
      </c>
      <c r="F29" s="22">
        <f>SUM('1_2_1_11_cood_libro_cient_colec'!G20)</f>
        <v>2</v>
      </c>
    </row>
    <row r="30" spans="1:7" x14ac:dyDescent="0.25">
      <c r="B30" s="23" t="s">
        <v>177</v>
      </c>
      <c r="C30" s="24" t="s">
        <v>131</v>
      </c>
      <c r="D30" s="22">
        <f>SUM('1_2_2_asesoria_proy_invest'!G20)</f>
        <v>2</v>
      </c>
      <c r="E30" s="22">
        <f>SUM('1_2_2_asesoria_proy_invest'!G21)</f>
        <v>0</v>
      </c>
      <c r="F30" s="22">
        <f>SUM('1_2_2_asesoria_proy_invest'!G19)</f>
        <v>2</v>
      </c>
    </row>
    <row r="31" spans="1:7" x14ac:dyDescent="0.25">
      <c r="B31" s="22"/>
      <c r="C31" s="24" t="s">
        <v>133</v>
      </c>
      <c r="D31" s="27">
        <f>SUM(D7:D30)</f>
        <v>81</v>
      </c>
      <c r="E31" s="27">
        <f>SUM(E7:E30)</f>
        <v>10</v>
      </c>
      <c r="F31" s="29">
        <f>SUM(F7:F30)</f>
        <v>91</v>
      </c>
    </row>
  </sheetData>
  <mergeCells count="1">
    <mergeCell ref="B1:F4"/>
  </mergeCells>
  <hyperlinks>
    <hyperlink ref="B7" location="'1_1_3_1_paquete_didactico_manua'!A1" display="1_1_3_1_paquete_didactico_manua" xr:uid="{8047EEB1-E992-4510-B7CA-9C57F8224E4E}"/>
    <hyperlink ref="B8" location="'1_1_3_2_notas_de_curso_normal'!A1" display="1_1_3_2_notas_de_curso_normal" xr:uid="{756315F8-7D3E-4297-893E-0E98BF31DFA9}"/>
    <hyperlink ref="B9" location="'1_1_3_3_notas_de_curso_especial'!A1" display="1_1_3_3_notas_de_curso_especial" xr:uid="{7CDF8CEC-099E-4A84-B90F-CBA604496577}"/>
    <hyperlink ref="B10" location="'1_1_3_4_antologias_comentadas'!A1" display="1_1_3_4_antologias_comentadas" xr:uid="{45A204ED-6EC1-4759-81F5-007A6BF35BFA}"/>
    <hyperlink ref="B11" location="'1_1_3_5_libros_de_texto'!A1" display="1_1_3_5_libros_de_texto" xr:uid="{B8F62FD9-3C4A-469F-9881-DB18B8B4038C}"/>
    <hyperlink ref="B12" location="'1_1_3_6_doct_audio_video_cine_f'!A1" display="1_1_3_6_doct_audio_video_cine_f" xr:uid="{C1C3CFE8-C5CF-4310-9C9D-A3F76C240104}"/>
    <hyperlink ref="B13" location="'1_1_3_7_equipo_laboratorio_mod_'!A1" display="1_1_3_7_equipo_laboratorio_mod_" xr:uid="{AF81BA43-4CD0-413D-A4C3-2BC0F93F119A}"/>
    <hyperlink ref="B14" location="'1_1_3_8_des_paq_comp_plataforma'!A1" display="1_1_3_8_des_paq_comp_plataforma" xr:uid="{C0928B80-E154-48D8-9EC7-B711728DA06F}"/>
    <hyperlink ref="B15" location="'1_1_3_9_trad_public_de_libros'!A1" display="1_1_3_9_trad_public_de_libros" xr:uid="{F69F0675-ED22-44FE-AAD6-6E7221555E1B}"/>
    <hyperlink ref="B16" location="'1_1_3_10_trad_public_articulo'!A1" display="1_1_3_10_trad_public_articulo" xr:uid="{9AFE4AB4-1276-4EBA-A0BD-1149416DC5CD}"/>
    <hyperlink ref="B17" location="'1_1_3_11_trad_edit_documentales'!A1" display="1_1_3_11_trad_edit_documentales" xr:uid="{FD2E988A-4378-4EA9-BEA2-614E2E815F60}"/>
    <hyperlink ref="B18" location="'1_1_3_12_des_aula_virtual'!A1" display="1_1_3_12_des_aula_virtual" xr:uid="{D21463B0-FD49-4C38-8081-055E47531391}"/>
    <hyperlink ref="B19" location="'1_2_1_1_reporte_invest_tecnico'!A1" display="1_2_1_1_reporte_invest_tecnico" xr:uid="{BB5CA6DE-1646-403D-B21B-73C01E59DAF7}"/>
    <hyperlink ref="B20" location="'1_2_1_2_memorias_congreso_exten'!A1" display="1_2_1_2_memorias_congreso_exten" xr:uid="{55F8C887-23BB-4108-A0AE-D86C8FE73273}"/>
    <hyperlink ref="B21" location="'1_2_1_3_art_especializado_inves'!A1" display="1_2_1_3_art_especializado_inves" xr:uid="{999B02BF-D88D-445E-B5D2-372383B72DD0}"/>
    <hyperlink ref="B22" location="'1_2_1_4_libro_cientifico'!A1" display="1_2_1_4_libro_cientifico" xr:uid="{D4A94287-2813-45E2-95B2-023A7928AFE9}"/>
    <hyperlink ref="B23" location="'1_2_1_5_patentes_registro_acept'!A1" display="1_2_1_5_patentes_registro_acept" xr:uid="{DA176162-02FD-442E-823A-6021C4D8E632}"/>
    <hyperlink ref="B24" location="'1_2_1_6_expedicion_titulo_paten'!A1" display="1_2_1_6_expedicion_titulo_paten" xr:uid="{A4E14078-9F4B-47F5-BFE9-65E2963E00D4}"/>
    <hyperlink ref="B25" location="'1_2_1_7_trab_pres_event_especia'!A1" display="1_2_1_7_trab_pres_event_especia" xr:uid="{90BA19A4-6223-403E-BE84-F8E1594584BA}"/>
    <hyperlink ref="B26" location="'1_2_1_8_conferencias_magistrale'!A1" display="1_2_1_8_conferencias_magistrale" xr:uid="{EEA925E9-DB46-48D6-8257-33C7FB54A59E}"/>
    <hyperlink ref="B27" location="'1_2_1_9_des_prototipo_modelo_in'!A1" display="1_2_1_9_des_prototipo_modelo_in" xr:uid="{D86B8E86-57E9-4D21-9D8C-E227B45AB966}"/>
    <hyperlink ref="B28" location="'1_2_1_10_des_paq_computacionale'!A1" display="1_2_1_10_des_paq_computacionale" xr:uid="{10C65621-152A-4EF3-A5A4-7D53C99A216E}"/>
    <hyperlink ref="B29" location="'1_2_1_11_cood_libro_cient_colec'!A1" display="1_2_1_11_cood_libro_cient_colec" xr:uid="{533285A2-7C08-4DA2-9E22-DB18EC2E0F9E}"/>
    <hyperlink ref="B30" location="'1_2_2_asesoria_proy_invest'!A1" display="1_2_2_asesoria_proy_invest" xr:uid="{66538E75-39D8-4526-9BAC-7D221C5BA1A2}"/>
  </hyperlinks>
  <pageMargins left="0.7" right="0.7" top="0.75" bottom="0.75" header="0.3" footer="0.3"/>
  <pageSetup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workbookViewId="0"/>
  </sheetViews>
  <sheetFormatPr baseColWidth="10" defaultRowHeight="15" x14ac:dyDescent="0.25"/>
  <cols>
    <col min="6" max="6" width="27.140625" customWidth="1"/>
    <col min="7" max="7" width="37.5703125" customWidth="1"/>
    <col min="8" max="8" width="28.28515625" customWidth="1"/>
    <col min="9" max="9" width="25" customWidth="1"/>
    <col min="10" max="10" width="16.28515625" customWidth="1"/>
    <col min="11" max="11" width="18.42578125" customWidth="1"/>
    <col min="12" max="12" width="23.7109375" customWidth="1"/>
    <col min="13" max="13" width="39.85546875" customWidth="1"/>
  </cols>
  <sheetData>
    <row r="1" spans="1:13" ht="30" x14ac:dyDescent="0.25">
      <c r="A1" s="2" t="s">
        <v>178</v>
      </c>
      <c r="B1" s="5" t="s">
        <v>0</v>
      </c>
      <c r="C1" s="62" t="s">
        <v>152</v>
      </c>
      <c r="D1" s="61" t="s">
        <v>153</v>
      </c>
      <c r="E1" s="60" t="s">
        <v>182</v>
      </c>
      <c r="F1" s="6" t="s">
        <v>1</v>
      </c>
      <c r="G1" s="6" t="s">
        <v>6</v>
      </c>
      <c r="H1" s="6" t="s">
        <v>7</v>
      </c>
      <c r="I1" s="6" t="s">
        <v>44</v>
      </c>
      <c r="J1" s="6" t="s">
        <v>45</v>
      </c>
      <c r="K1" s="6" t="s">
        <v>46</v>
      </c>
      <c r="L1" s="6" t="s">
        <v>47</v>
      </c>
      <c r="M1" s="6" t="s">
        <v>8</v>
      </c>
    </row>
    <row r="2" spans="1:13" x14ac:dyDescent="0.25">
      <c r="A2" s="10" t="s">
        <v>280</v>
      </c>
      <c r="B2" s="10" t="s">
        <v>275</v>
      </c>
      <c r="C2" s="10">
        <v>220</v>
      </c>
      <c r="D2" s="10"/>
      <c r="E2" s="39" t="s">
        <v>183</v>
      </c>
      <c r="F2" s="3" t="s">
        <v>381</v>
      </c>
      <c r="G2" s="3"/>
      <c r="H2" s="3" t="s">
        <v>319</v>
      </c>
      <c r="I2" s="3" t="s">
        <v>699</v>
      </c>
      <c r="J2" s="3" t="s">
        <v>700</v>
      </c>
      <c r="K2" s="3"/>
      <c r="L2" s="3" t="s">
        <v>701</v>
      </c>
      <c r="M2" s="8" t="s">
        <v>702</v>
      </c>
    </row>
    <row r="3" spans="1:13" x14ac:dyDescent="0.25">
      <c r="A3" s="10" t="s">
        <v>279</v>
      </c>
      <c r="B3" s="10" t="s">
        <v>275</v>
      </c>
      <c r="C3" s="10">
        <v>220</v>
      </c>
      <c r="D3" s="10"/>
      <c r="E3" s="30" t="s">
        <v>183</v>
      </c>
      <c r="F3" s="3" t="s">
        <v>327</v>
      </c>
      <c r="G3" s="3" t="s">
        <v>703</v>
      </c>
      <c r="H3" s="3" t="s">
        <v>27</v>
      </c>
      <c r="I3" s="3" t="s">
        <v>704</v>
      </c>
      <c r="J3" s="3" t="s">
        <v>705</v>
      </c>
      <c r="K3" s="3" t="s">
        <v>706</v>
      </c>
      <c r="L3" s="3" t="s">
        <v>272</v>
      </c>
      <c r="M3" s="8" t="s">
        <v>707</v>
      </c>
    </row>
    <row r="4" spans="1:13" x14ac:dyDescent="0.25">
      <c r="A4" s="10"/>
      <c r="B4" s="10"/>
      <c r="C4" s="10"/>
      <c r="D4" s="10"/>
      <c r="E4" s="30"/>
      <c r="F4" s="3"/>
      <c r="G4" s="3"/>
      <c r="H4" s="3"/>
      <c r="I4" s="3"/>
      <c r="J4" s="3"/>
      <c r="K4" s="3"/>
      <c r="L4" s="3"/>
      <c r="M4" s="3"/>
    </row>
    <row r="5" spans="1:13" x14ac:dyDescent="0.25">
      <c r="A5" s="10"/>
      <c r="B5" s="10"/>
      <c r="C5" s="10"/>
      <c r="D5" s="10"/>
      <c r="E5" s="30"/>
      <c r="F5" s="3"/>
      <c r="G5" s="3"/>
      <c r="H5" s="3"/>
      <c r="I5" s="3"/>
      <c r="J5" s="3"/>
      <c r="K5" s="3"/>
      <c r="L5" s="3"/>
      <c r="M5" s="3"/>
    </row>
    <row r="6" spans="1:13" x14ac:dyDescent="0.25">
      <c r="A6" s="10"/>
      <c r="B6" s="10"/>
      <c r="C6" s="10"/>
      <c r="D6" s="10"/>
      <c r="E6" s="30"/>
      <c r="F6" s="3"/>
      <c r="G6" s="3"/>
      <c r="H6" s="3"/>
      <c r="I6" s="3"/>
      <c r="J6" s="3"/>
      <c r="K6" s="3"/>
      <c r="L6" s="3"/>
      <c r="M6" s="3"/>
    </row>
    <row r="7" spans="1:13" x14ac:dyDescent="0.25">
      <c r="A7" s="10"/>
      <c r="B7" s="10"/>
      <c r="C7" s="10"/>
      <c r="D7" s="10"/>
      <c r="E7" s="30"/>
      <c r="F7" s="3"/>
      <c r="G7" s="3"/>
      <c r="H7" s="3"/>
      <c r="I7" s="3"/>
      <c r="J7" s="3"/>
      <c r="K7" s="3"/>
      <c r="L7" s="3"/>
      <c r="M7" s="3"/>
    </row>
    <row r="19" spans="1:8" x14ac:dyDescent="0.25">
      <c r="A19" s="157" t="s">
        <v>81</v>
      </c>
      <c r="B19" s="157"/>
      <c r="C19" s="157"/>
      <c r="D19" s="157"/>
      <c r="E19" s="157"/>
      <c r="F19" s="157"/>
      <c r="G19" s="14">
        <f>COUNTA(A2:A16)</f>
        <v>2</v>
      </c>
      <c r="H19" s="32" t="s">
        <v>151</v>
      </c>
    </row>
    <row r="20" spans="1:8" x14ac:dyDescent="0.25">
      <c r="F20" s="13" t="s">
        <v>136</v>
      </c>
      <c r="G20" s="40">
        <f>COUNTIF(E2:E18,"I")</f>
        <v>2</v>
      </c>
      <c r="H20">
        <f>SUM(C2:C18)</f>
        <v>440</v>
      </c>
    </row>
    <row r="21" spans="1:8" x14ac:dyDescent="0.25">
      <c r="F21" s="13" t="s">
        <v>135</v>
      </c>
      <c r="G21" s="40">
        <f>COUNTIF(E2:E18,"C")</f>
        <v>0</v>
      </c>
      <c r="H21">
        <f>SUM(D2:D18)</f>
        <v>0</v>
      </c>
    </row>
    <row r="22" spans="1:8" x14ac:dyDescent="0.25">
      <c r="H22">
        <f>SUM(H20:H21)</f>
        <v>440</v>
      </c>
    </row>
    <row r="28" spans="1:8" x14ac:dyDescent="0.25">
      <c r="F28" s="94" t="s">
        <v>672</v>
      </c>
    </row>
  </sheetData>
  <mergeCells count="1">
    <mergeCell ref="A19:F19"/>
  </mergeCells>
  <dataValidations count="1">
    <dataValidation type="list" allowBlank="1" showInputMessage="1" showErrorMessage="1" sqref="E2:E7" xr:uid="{B015E42B-224C-499C-B9A6-5A321F1E3A55}">
      <formula1>"I,C,IC"</formula1>
    </dataValidation>
  </dataValidations>
  <hyperlinks>
    <hyperlink ref="M2" r:id="rId1" xr:uid="{0E2056B7-5696-4CC5-A1C9-FC3B25E7CD9E}"/>
    <hyperlink ref="M3" r:id="rId2" xr:uid="{27540EE0-C14A-4C86-A91B-D8189E1203DA}"/>
  </hyperlinks>
  <pageMargins left="0.7" right="0.7" top="0.75" bottom="0.75" header="0.3" footer="0.3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89E9-8530-449B-9DA9-6251BC6D18E2}">
  <dimension ref="A1:P50"/>
  <sheetViews>
    <sheetView topLeftCell="A19" zoomScale="90" zoomScaleNormal="90" workbookViewId="0">
      <selection activeCell="P31" sqref="P31"/>
    </sheetView>
  </sheetViews>
  <sheetFormatPr baseColWidth="10" defaultRowHeight="15" x14ac:dyDescent="0.25"/>
  <cols>
    <col min="3" max="3" width="71.140625" customWidth="1"/>
    <col min="4" max="15" width="36.28515625" customWidth="1"/>
    <col min="16" max="16" width="32" customWidth="1"/>
    <col min="24" max="24" width="44.28515625" customWidth="1"/>
  </cols>
  <sheetData>
    <row r="1" spans="1:16" x14ac:dyDescent="0.25">
      <c r="B1" s="117" t="s">
        <v>265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x14ac:dyDescent="0.25">
      <c r="G5" s="84"/>
    </row>
    <row r="6" spans="1:16" x14ac:dyDescent="0.25">
      <c r="B6" s="26" t="s">
        <v>82</v>
      </c>
      <c r="C6" s="26" t="s">
        <v>83</v>
      </c>
      <c r="D6" s="26" t="str">
        <f>integrantes_area!F7</f>
        <v>16287 ANA TERESAGUTIERREZDEL CID</v>
      </c>
      <c r="E6" s="26" t="str">
        <f>integrantes_area!F8</f>
        <v xml:space="preserve">16967 LUIS MIGUELVALDIVIASANTA MARIA </v>
      </c>
      <c r="F6" s="26" t="str">
        <f>integrantes_area!F9</f>
        <v>31729 JOSE ARMANDOPINEDAOSNAYA</v>
      </c>
      <c r="G6" s="26" t="str">
        <f>integrantes_area!F10</f>
        <v>35639 BEATRIZ NADIAPEREZRODRIGUEZ</v>
      </c>
      <c r="H6" s="26" t="str">
        <f>integrantes_area!F11</f>
        <v>41100 ENRIQUECATALÁNSALGADO</v>
      </c>
      <c r="I6" s="26" t="str">
        <f>integrantes_area!F12</f>
        <v>41101 EDUARDOTZILIAPANGO</v>
      </c>
      <c r="J6" s="26" t="str">
        <f>integrantes_area!F13</f>
        <v>45363 EDUARDO LUCIANOTADEOHERNANDEZ</v>
      </c>
      <c r="K6" s="26" t="str">
        <f>integrantes_area!F14</f>
        <v>501 GRACIELA YOLANDAPEREZ GAVILANROJAS</v>
      </c>
      <c r="L6" s="26" t="str">
        <f>integrantes_area!F15</f>
        <v xml:space="preserve"> </v>
      </c>
      <c r="M6" s="26" t="str">
        <f>integrantes_area!F16</f>
        <v xml:space="preserve"> </v>
      </c>
      <c r="N6" s="26" t="str">
        <f>integrantes_area!F17</f>
        <v xml:space="preserve"> </v>
      </c>
      <c r="O6" s="26" t="str">
        <f>integrantes_area!F18</f>
        <v xml:space="preserve"> </v>
      </c>
      <c r="P6" s="26" t="s">
        <v>84</v>
      </c>
    </row>
    <row r="7" spans="1:16" x14ac:dyDescent="0.25">
      <c r="A7" t="s">
        <v>199</v>
      </c>
      <c r="B7" s="23" t="s">
        <v>154</v>
      </c>
      <c r="C7" s="38" t="s">
        <v>113</v>
      </c>
      <c r="D7" s="35">
        <f>COUNTIF('1_1_3_1_paquete_didactico_manua'!A2:A20,integrantes_area!B7)</f>
        <v>0</v>
      </c>
      <c r="E7" s="35">
        <f>COUNTIF('1_1_3_1_paquete_didactico_manua'!A2:A20,integrantes_area!B8)</f>
        <v>0</v>
      </c>
      <c r="F7" s="35">
        <f>COUNTIF('1_1_3_1_paquete_didactico_manua'!A2:A20,integrantes_area!B9)</f>
        <v>0</v>
      </c>
      <c r="G7" s="35">
        <f>COUNTIF('1_1_3_1_paquete_didactico_manua'!A2:A20,integrantes_area!B10)</f>
        <v>0</v>
      </c>
      <c r="H7" s="35">
        <f>COUNTIF('1_1_3_1_paquete_didactico_manua'!A2:A20,integrantes_area!B11)</f>
        <v>0</v>
      </c>
      <c r="I7" s="35">
        <f>COUNTIF('1_1_3_1_paquete_didactico_manua'!A2:A20,integrantes_area!B12)</f>
        <v>0</v>
      </c>
      <c r="J7" s="35">
        <f>COUNTIF('1_1_3_1_paquete_didactico_manua'!A2:A20,integrantes_area!B13)</f>
        <v>0</v>
      </c>
      <c r="K7" s="35">
        <f>COUNTIF('1_1_3_1_paquete_didactico_manua'!A2:A20,integrantes_area!B14)</f>
        <v>0</v>
      </c>
      <c r="L7" s="35">
        <f>COUNTIF('1_1_3_1_paquete_didactico_manua'!A2:A20,integrantes_area!B15)</f>
        <v>0</v>
      </c>
      <c r="M7" s="35">
        <f>COUNTIF('1_1_3_1_paquete_didactico_manua'!A2:A20,integrantes_area!B16)</f>
        <v>0</v>
      </c>
      <c r="N7" s="35">
        <f>COUNTIF('1_1_3_1_paquete_didactico_manua'!A2:A20,integrantes_area!B17)</f>
        <v>0</v>
      </c>
      <c r="O7" s="35">
        <f>COUNTIF('1_1_3_1_paquete_didactico_manua'!A2:A20,integrantes_area!B18)</f>
        <v>0</v>
      </c>
      <c r="P7" s="22">
        <f t="shared" ref="P7:P30" si="0">SUM(D7:O7)</f>
        <v>0</v>
      </c>
    </row>
    <row r="8" spans="1:16" x14ac:dyDescent="0.25">
      <c r="B8" s="23" t="s">
        <v>155</v>
      </c>
      <c r="C8" s="35" t="s">
        <v>108</v>
      </c>
      <c r="D8" s="35">
        <f>COUNTIF('1_1_3_2_notas_de_curso_normal'!A2:A18,integrantes_area!B7)</f>
        <v>0</v>
      </c>
      <c r="E8" s="35">
        <f>COUNTIF('1_1_3_2_notas_de_curso_normal'!A2:A18,integrantes_area!B8)</f>
        <v>0</v>
      </c>
      <c r="F8" s="35">
        <f>COUNTIF('1_1_3_2_notas_de_curso_normal'!A2:A18,integrantes_area!B9)</f>
        <v>0</v>
      </c>
      <c r="G8" s="35">
        <f>COUNTIF('1_1_3_2_notas_de_curso_normal'!A2:A18,integrantes_area!B10)</f>
        <v>0</v>
      </c>
      <c r="H8" s="35">
        <f>COUNTIF('1_1_3_2_notas_de_curso_normal'!A2:A18,integrantes_area!B11)</f>
        <v>0</v>
      </c>
      <c r="I8" s="35">
        <f>COUNTIF('1_1_3_2_notas_de_curso_normal'!A2:A18,integrantes_area!B12)</f>
        <v>0</v>
      </c>
      <c r="J8" s="35">
        <f>COUNTIF('1_1_3_2_notas_de_curso_normal'!A2:A18,integrantes_area!B13)</f>
        <v>0</v>
      </c>
      <c r="K8" s="35">
        <f>COUNTIF('1_1_3_2_notas_de_curso_normal'!A2:A18,integrantes_area!B14)</f>
        <v>0</v>
      </c>
      <c r="L8" s="35">
        <f>COUNTIF('1_1_3_2_notas_de_curso_normal'!A2:A18,integrantes_area!B15)</f>
        <v>0</v>
      </c>
      <c r="M8" s="35">
        <f>COUNTIF('1_1_3_2_notas_de_curso_normal'!A2:A18,integrantes_area!B16)</f>
        <v>0</v>
      </c>
      <c r="N8" s="35">
        <f>COUNTIF('1_1_3_2_notas_de_curso_normal'!A2:A18,integrantes_area!B17)</f>
        <v>0</v>
      </c>
      <c r="O8" s="35">
        <f>COUNTIF('1_1_3_2_notas_de_curso_normal'!A2:A18,integrantes_area!B18)</f>
        <v>0</v>
      </c>
      <c r="P8" s="22">
        <f t="shared" si="0"/>
        <v>0</v>
      </c>
    </row>
    <row r="9" spans="1:16" x14ac:dyDescent="0.25">
      <c r="B9" s="23" t="s">
        <v>156</v>
      </c>
      <c r="C9" s="35" t="s">
        <v>109</v>
      </c>
      <c r="D9" s="35">
        <f>COUNTIF('1_1_3_3_notas_de_curso_especial'!A2:A18,integrantes_area!B7)</f>
        <v>0</v>
      </c>
      <c r="E9" s="35">
        <f>COUNTIF('1_1_3_3_notas_de_curso_especial'!A2:A18,integrantes_area!B8)</f>
        <v>0</v>
      </c>
      <c r="F9" s="35">
        <f>COUNTIF('1_1_3_3_notas_de_curso_especial'!A2:A18,integrantes_area!B9)</f>
        <v>0</v>
      </c>
      <c r="G9" s="35">
        <f>COUNTIF('1_1_3_3_notas_de_curso_especial'!A2:A18,integrantes_area!B10)</f>
        <v>0</v>
      </c>
      <c r="H9" s="35">
        <f>COUNTIF('1_1_3_3_notas_de_curso_especial'!A2:A18,integrantes_area!B11)</f>
        <v>0</v>
      </c>
      <c r="I9" s="35">
        <f>COUNTIF('1_1_3_3_notas_de_curso_especial'!A2:A18,integrantes_area!B12)</f>
        <v>0</v>
      </c>
      <c r="J9" s="35">
        <f>COUNTIF('1_1_3_3_notas_de_curso_especial'!A2:A18,integrantes_area!B13)</f>
        <v>0</v>
      </c>
      <c r="K9" s="35">
        <f>COUNTIF('1_1_3_3_notas_de_curso_especial'!A2:A18,integrantes_area!B14)</f>
        <v>0</v>
      </c>
      <c r="L9" s="35">
        <f>COUNTIF('1_1_3_3_notas_de_curso_especial'!A2:A18,integrantes_area!B15)</f>
        <v>0</v>
      </c>
      <c r="M9" s="35">
        <f>COUNTIF('1_1_3_3_notas_de_curso_especial'!A2:A18,integrantes_area!B16)</f>
        <v>0</v>
      </c>
      <c r="N9" s="35">
        <f>COUNTIF('1_1_3_3_notas_de_curso_especial'!A2:A18,integrantes_area!B17)</f>
        <v>0</v>
      </c>
      <c r="O9" s="35">
        <f>COUNTIF('1_1_3_3_notas_de_curso_especial'!A2:A18,integrantes_area!B18)</f>
        <v>0</v>
      </c>
      <c r="P9" s="38">
        <f t="shared" si="0"/>
        <v>0</v>
      </c>
    </row>
    <row r="10" spans="1:16" x14ac:dyDescent="0.25">
      <c r="B10" s="23" t="s">
        <v>157</v>
      </c>
      <c r="C10" s="35" t="s">
        <v>110</v>
      </c>
      <c r="D10" s="35">
        <f>COUNTIF('1_1_3_4_antologias_comentadas'!A2:A18,integrantes_area!B7)</f>
        <v>0</v>
      </c>
      <c r="E10" s="35">
        <f>COUNTIF('1_1_3_4_antologias_comentadas'!A2:A18,integrantes_area!B8)</f>
        <v>0</v>
      </c>
      <c r="F10" s="35">
        <f>COUNTIF('1_1_3_4_antologias_comentadas'!A2:A18,integrantes_area!B9)</f>
        <v>0</v>
      </c>
      <c r="G10" s="35">
        <f>COUNTIF('1_1_3_4_antologias_comentadas'!A2:A18,integrantes_area!B10)</f>
        <v>0</v>
      </c>
      <c r="H10" s="35">
        <f>COUNTIF('1_1_3_4_antologias_comentadas'!A2:A18,integrantes_area!B11)</f>
        <v>0</v>
      </c>
      <c r="I10" s="35">
        <f>COUNTIF('1_1_3_4_antologias_comentadas'!A2:A18,integrantes_area!B12)</f>
        <v>0</v>
      </c>
      <c r="J10" s="35">
        <f>COUNTIF('1_1_3_4_antologias_comentadas'!A2:A18,integrantes_area!B13)</f>
        <v>0</v>
      </c>
      <c r="K10" s="35">
        <f>COUNTIF('1_1_3_4_antologias_comentadas'!A2:A18,integrantes_area!B14)</f>
        <v>0</v>
      </c>
      <c r="L10" s="35">
        <f>COUNTIF('1_1_3_4_antologias_comentadas'!A2:A18,integrantes_area!B15)</f>
        <v>0</v>
      </c>
      <c r="M10" s="35">
        <f>COUNTIF('1_1_3_4_antologias_comentadas'!A2:A18,integrantes_area!B16)</f>
        <v>0</v>
      </c>
      <c r="N10" s="35">
        <f>COUNTIF('1_1_3_4_antologias_comentadas'!A2:A18,integrantes_area!B17)</f>
        <v>0</v>
      </c>
      <c r="O10" s="35">
        <f>COUNTIF('1_1_3_4_antologias_comentadas'!A2:A18,integrantes_area!B18)</f>
        <v>0</v>
      </c>
      <c r="P10" s="22">
        <f t="shared" si="0"/>
        <v>0</v>
      </c>
    </row>
    <row r="11" spans="1:16" x14ac:dyDescent="0.25">
      <c r="B11" s="23" t="s">
        <v>158</v>
      </c>
      <c r="C11" s="35" t="s">
        <v>111</v>
      </c>
      <c r="D11" s="35">
        <f>COUNTIF('1_1_3_5_libros_de_texto'!A2:A18,integrantes_area!B7)</f>
        <v>0</v>
      </c>
      <c r="E11" s="35">
        <f>COUNTIF('1_1_3_5_libros_de_texto'!A2:A18,integrantes_area!B8)</f>
        <v>0</v>
      </c>
      <c r="F11" s="35">
        <f>COUNTIF('1_1_3_5_libros_de_texto'!A2:A18,integrantes_area!B9)</f>
        <v>0</v>
      </c>
      <c r="G11" s="35">
        <f>COUNTIF('1_1_3_5_libros_de_texto'!A2:A18,integrantes_area!B10)</f>
        <v>0</v>
      </c>
      <c r="H11" s="35">
        <f>COUNTIF('1_1_3_5_libros_de_texto'!A2:A18,integrantes_area!B11)</f>
        <v>0</v>
      </c>
      <c r="I11" s="35">
        <f>COUNTIF('1_1_3_5_libros_de_texto'!A2:A18,integrantes_area!B12)</f>
        <v>0</v>
      </c>
      <c r="J11" s="35">
        <f>COUNTIF('1_1_3_5_libros_de_texto'!A2:A18,integrantes_area!B13)</f>
        <v>0</v>
      </c>
      <c r="K11" s="35">
        <f>COUNTIF('1_1_3_5_libros_de_texto'!A2:A18,integrantes_area!B14)</f>
        <v>0</v>
      </c>
      <c r="L11" s="35">
        <f>COUNTIF('1_1_3_5_libros_de_texto'!A2:A18,integrantes_area!B15)</f>
        <v>0</v>
      </c>
      <c r="M11" s="35">
        <f>COUNTIF('1_1_3_5_libros_de_texto'!A2:A18,integrantes_area!B16)</f>
        <v>0</v>
      </c>
      <c r="N11" s="35">
        <f>COUNTIF('1_1_3_5_libros_de_texto'!A2:A18,integrantes_area!B17)</f>
        <v>0</v>
      </c>
      <c r="O11" s="35">
        <f>COUNTIF('1_1_3_5_libros_de_texto'!A2:A18,integrantes_area!B18)</f>
        <v>0</v>
      </c>
      <c r="P11" s="22">
        <f t="shared" si="0"/>
        <v>0</v>
      </c>
    </row>
    <row r="12" spans="1:16" x14ac:dyDescent="0.25">
      <c r="B12" s="23" t="s">
        <v>159</v>
      </c>
      <c r="C12" s="35" t="s">
        <v>112</v>
      </c>
      <c r="D12" s="35">
        <f>COUNTIF('1_1_3_6_doct_audio_video_cine_f'!A2:A18,integrantes_area!B7)</f>
        <v>0</v>
      </c>
      <c r="E12" s="35">
        <f>COUNTIF('1_1_3_6_doct_audio_video_cine_f'!A2:A18,integrantes_area!B8)</f>
        <v>0</v>
      </c>
      <c r="F12" s="35">
        <f>COUNTIF('1_1_3_6_doct_audio_video_cine_f'!A2:A18,integrantes_area!B9)</f>
        <v>0</v>
      </c>
      <c r="G12" s="35">
        <f>COUNTIF('1_1_3_6_doct_audio_video_cine_f'!A2:A18,integrantes_area!B10)</f>
        <v>0</v>
      </c>
      <c r="H12" s="35">
        <f>COUNTIF('1_1_3_6_doct_audio_video_cine_f'!A2:A18,integrantes_area!B11)</f>
        <v>0</v>
      </c>
      <c r="I12" s="35">
        <f>COUNTIF('1_1_3_6_doct_audio_video_cine_f'!A2:A18,integrantes_area!B12)</f>
        <v>0</v>
      </c>
      <c r="J12" s="35">
        <f>COUNTIF('1_1_3_6_doct_audio_video_cine_f'!A2:A18,integrantes_area!B13)</f>
        <v>0</v>
      </c>
      <c r="K12" s="35">
        <f>COUNTIF('1_1_3_6_doct_audio_video_cine_f'!A2:A18,integrantes_area!B14)</f>
        <v>0</v>
      </c>
      <c r="L12" s="35">
        <f>COUNTIF('1_1_3_6_doct_audio_video_cine_f'!A2:A18,integrantes_area!B15)</f>
        <v>0</v>
      </c>
      <c r="M12" s="35">
        <f>COUNTIF('1_1_3_6_doct_audio_video_cine_f'!A2:A18,integrantes_area!B16)</f>
        <v>0</v>
      </c>
      <c r="N12" s="35">
        <f>COUNTIF('1_1_3_6_doct_audio_video_cine_f'!A2:A18,integrantes_area!B17)</f>
        <v>0</v>
      </c>
      <c r="O12" s="35">
        <f>COUNTIF('1_1_3_6_doct_audio_video_cine_f'!A2:A18,integrantes_area!B18)</f>
        <v>0</v>
      </c>
      <c r="P12" s="22">
        <f t="shared" si="0"/>
        <v>0</v>
      </c>
    </row>
    <row r="13" spans="1:16" x14ac:dyDescent="0.25">
      <c r="B13" s="23" t="s">
        <v>160</v>
      </c>
      <c r="C13" s="38" t="s">
        <v>114</v>
      </c>
      <c r="D13" s="35">
        <f>COUNTIF('1_1_3_7_equipo_laboratorio_mod_'!A2:A18,integrantes_area!B7)</f>
        <v>0</v>
      </c>
      <c r="E13" s="35">
        <f>COUNTIF('1_1_3_7_equipo_laboratorio_mod_'!A2:A18,integrantes_area!B8)</f>
        <v>0</v>
      </c>
      <c r="F13" s="35">
        <f>COUNTIF('1_1_3_7_equipo_laboratorio_mod_'!A2:A18,integrantes_area!B9)</f>
        <v>0</v>
      </c>
      <c r="G13" s="35">
        <f>COUNTIF('1_1_3_7_equipo_laboratorio_mod_'!A2:A18,integrantes_area!B10)</f>
        <v>0</v>
      </c>
      <c r="H13" s="35">
        <f>COUNTIF('1_1_3_7_equipo_laboratorio_mod_'!A2:A18,integrantes_area!B11)</f>
        <v>0</v>
      </c>
      <c r="I13" s="35">
        <f>COUNTIF('1_1_3_7_equipo_laboratorio_mod_'!A2:A18,integrantes_area!B12)</f>
        <v>0</v>
      </c>
      <c r="J13" s="35">
        <f>COUNTIF('1_1_3_7_equipo_laboratorio_mod_'!A2:A18,integrantes_area!B13)</f>
        <v>0</v>
      </c>
      <c r="K13" s="35">
        <f>COUNTIF('1_1_3_7_equipo_laboratorio_mod_'!A2:A18,integrantes_area!B14)</f>
        <v>0</v>
      </c>
      <c r="L13" s="35">
        <f>COUNTIF('1_1_3_7_equipo_laboratorio_mod_'!A2:A18,integrantes_area!B15)</f>
        <v>0</v>
      </c>
      <c r="M13" s="35">
        <f>COUNTIF('1_1_3_7_equipo_laboratorio_mod_'!A2:A18,integrantes_area!B16)</f>
        <v>0</v>
      </c>
      <c r="N13" s="35">
        <f>COUNTIF('1_1_3_7_equipo_laboratorio_mod_'!A2:A18,integrantes_area!B17)</f>
        <v>0</v>
      </c>
      <c r="O13" s="35">
        <f>COUNTIF('1_1_3_7_equipo_laboratorio_mod_'!A2:A18,integrantes_area!B18)</f>
        <v>0</v>
      </c>
      <c r="P13" s="22">
        <f t="shared" si="0"/>
        <v>0</v>
      </c>
    </row>
    <row r="14" spans="1:16" x14ac:dyDescent="0.25">
      <c r="B14" s="23" t="s">
        <v>161</v>
      </c>
      <c r="C14" s="35" t="s">
        <v>115</v>
      </c>
      <c r="D14" s="35">
        <f>COUNTIF('1_1_3_8_des_paq_comp_plataforma'!A2:A18,integrantes_area!B7)</f>
        <v>0</v>
      </c>
      <c r="E14" s="35">
        <f>COUNTIF('1_1_3_8_des_paq_comp_plataforma'!A2:A18,integrantes_area!B8)</f>
        <v>0</v>
      </c>
      <c r="F14" s="35">
        <f>COUNTIF('1_1_3_8_des_paq_comp_plataforma'!A2:A18,integrantes_area!B9)</f>
        <v>0</v>
      </c>
      <c r="G14" s="35">
        <f>COUNTIF('1_1_3_8_des_paq_comp_plataforma'!A2:A18,integrantes_area!B10)</f>
        <v>0</v>
      </c>
      <c r="H14" s="35">
        <f>COUNTIF('1_1_3_8_des_paq_comp_plataforma'!A2:A18,integrantes_area!B11)</f>
        <v>0</v>
      </c>
      <c r="I14" s="35">
        <f>COUNTIF('1_1_3_8_des_paq_comp_plataforma'!A2:A18,integrantes_area!B12)</f>
        <v>0</v>
      </c>
      <c r="J14" s="35">
        <f>COUNTIF('1_1_3_8_des_paq_comp_plataforma'!A2:A18,integrantes_area!B13)</f>
        <v>0</v>
      </c>
      <c r="K14" s="35">
        <f>COUNTIF('1_1_3_8_des_paq_comp_plataforma'!A2:A18,integrantes_area!B14)</f>
        <v>0</v>
      </c>
      <c r="L14" s="35">
        <f>COUNTIF('1_1_3_8_des_paq_comp_plataforma'!A2:A18,integrantes_area!B15)</f>
        <v>0</v>
      </c>
      <c r="M14" s="35">
        <f>COUNTIF('1_1_3_8_des_paq_comp_plataforma'!A2:A18,integrantes_area!B16)</f>
        <v>0</v>
      </c>
      <c r="N14" s="35">
        <f>COUNTIF('1_1_3_8_des_paq_comp_plataforma'!A2:A18,integrantes_area!B17)</f>
        <v>0</v>
      </c>
      <c r="O14" s="35">
        <f>COUNTIF('1_1_3_8_des_paq_comp_plataforma'!A2:A18,integrantes_area!B18)</f>
        <v>0</v>
      </c>
      <c r="P14" s="22">
        <f t="shared" si="0"/>
        <v>0</v>
      </c>
    </row>
    <row r="15" spans="1:16" x14ac:dyDescent="0.25">
      <c r="B15" s="23" t="s">
        <v>162</v>
      </c>
      <c r="C15" s="35" t="s">
        <v>116</v>
      </c>
      <c r="D15" s="35">
        <f>COUNTIF('1_1_3_9_trad_public_de_libros'!A2:A18,integrantes_area!B7)</f>
        <v>0</v>
      </c>
      <c r="E15" s="35">
        <f>COUNTIF('1_1_3_9_trad_public_de_libros'!A2:A18,integrantes_area!B8)</f>
        <v>0</v>
      </c>
      <c r="F15" s="35">
        <f>COUNTIF('1_1_3_9_trad_public_de_libros'!A2:A18,integrantes_area!B9)</f>
        <v>0</v>
      </c>
      <c r="G15" s="35">
        <f>COUNTIF('1_1_3_9_trad_public_de_libros'!A2:A18,integrantes_area!B10)</f>
        <v>0</v>
      </c>
      <c r="H15" s="35">
        <f>COUNTIF('1_1_3_9_trad_public_de_libros'!A2:A18,integrantes_area!B11)</f>
        <v>0</v>
      </c>
      <c r="I15" s="35">
        <f>COUNTIF('1_1_3_9_trad_public_de_libros'!A2:A18,integrantes_area!B12)</f>
        <v>0</v>
      </c>
      <c r="J15" s="35">
        <f>COUNTIF('1_1_3_9_trad_public_de_libros'!A2:A18,integrantes_area!B13)</f>
        <v>0</v>
      </c>
      <c r="K15" s="35">
        <f>COUNTIF('1_1_3_9_trad_public_de_libros'!A2:A18,integrantes_area!B14)</f>
        <v>0</v>
      </c>
      <c r="L15" s="35">
        <f>COUNTIF('1_1_3_9_trad_public_de_libros'!A2:A18,integrantes_area!B15)</f>
        <v>0</v>
      </c>
      <c r="M15" s="35">
        <f>COUNTIF('1_1_3_9_trad_public_de_libros'!A2:A18,integrantes_area!B16)</f>
        <v>0</v>
      </c>
      <c r="N15" s="35">
        <f>COUNTIF('1_1_3_9_trad_public_de_libros'!A2:A18,integrantes_area!B17)</f>
        <v>0</v>
      </c>
      <c r="O15" s="35">
        <f>COUNTIF('1_1_3_9_trad_public_de_libros'!A2:A18,integrantes_area!B18)</f>
        <v>0</v>
      </c>
      <c r="P15" s="22">
        <f t="shared" si="0"/>
        <v>0</v>
      </c>
    </row>
    <row r="16" spans="1:16" x14ac:dyDescent="0.25">
      <c r="B16" s="23" t="s">
        <v>163</v>
      </c>
      <c r="C16" s="35" t="s">
        <v>117</v>
      </c>
      <c r="D16" s="35">
        <f>COUNTIF('1_1_3_10_trad_public_articulo'!A2:A18,integrantes_area!B7)</f>
        <v>0</v>
      </c>
      <c r="E16" s="35">
        <f>COUNTIF('1_1_3_10_trad_public_articulo'!A2:A18,integrantes_area!B8)</f>
        <v>0</v>
      </c>
      <c r="F16" s="35">
        <f>COUNTIF('1_1_3_10_trad_public_articulo'!A2:A18,integrantes_area!B9)</f>
        <v>0</v>
      </c>
      <c r="G16" s="35">
        <f>COUNTIF('1_1_3_10_trad_public_articulo'!A2:A18,integrantes_area!B10)</f>
        <v>0</v>
      </c>
      <c r="H16" s="35">
        <f>COUNTIF('1_1_3_10_trad_public_articulo'!A2:A18,integrantes_area!B11)</f>
        <v>0</v>
      </c>
      <c r="I16" s="35">
        <f>COUNTIF('1_1_3_10_trad_public_articulo'!A2:A18,integrantes_area!B12)</f>
        <v>0</v>
      </c>
      <c r="J16" s="35">
        <f>COUNTIF('1_1_3_10_trad_public_articulo'!A2:A18,integrantes_area!B13)</f>
        <v>0</v>
      </c>
      <c r="K16" s="35">
        <f>COUNTIF('1_1_3_10_trad_public_articulo'!A2:A18,integrantes_area!B14)</f>
        <v>0</v>
      </c>
      <c r="L16" s="35">
        <f>COUNTIF('1_1_3_10_trad_public_articulo'!A2:A18,integrantes_area!B15)</f>
        <v>0</v>
      </c>
      <c r="M16" s="35">
        <f>COUNTIF('1_1_3_10_trad_public_articulo'!A2:A18,integrantes_area!B16)</f>
        <v>0</v>
      </c>
      <c r="N16" s="35">
        <f>COUNTIF('1_1_3_10_trad_public_articulo'!A2:A18,integrantes_area!B17)</f>
        <v>0</v>
      </c>
      <c r="O16" s="35">
        <f>COUNTIF('1_1_3_10_trad_public_articulo'!A2:A18,integrantes_area!B18)</f>
        <v>0</v>
      </c>
      <c r="P16" s="22">
        <f t="shared" si="0"/>
        <v>0</v>
      </c>
    </row>
    <row r="17" spans="1:16" x14ac:dyDescent="0.25">
      <c r="B17" s="25" t="s">
        <v>164</v>
      </c>
      <c r="C17" s="35" t="s">
        <v>118</v>
      </c>
      <c r="D17" s="35">
        <f>COUNTIF('1_1_3_11_trad_edit_documentales'!A2:A18,integrantes_area!B7)</f>
        <v>0</v>
      </c>
      <c r="E17" s="35">
        <f>COUNTIF('1_1_3_11_trad_edit_documentales'!A2:A18,integrantes_area!B8)</f>
        <v>0</v>
      </c>
      <c r="F17" s="35">
        <f>COUNTIF('1_1_3_11_trad_edit_documentales'!A2:A18,integrantes_area!B9)</f>
        <v>0</v>
      </c>
      <c r="G17" s="35">
        <f>COUNTIF('1_1_3_11_trad_edit_documentales'!A2:A18,integrantes_area!B10)</f>
        <v>0</v>
      </c>
      <c r="H17" s="35">
        <f>COUNTIF('1_1_3_11_trad_edit_documentales'!A2:A18,integrantes_area!B11)</f>
        <v>0</v>
      </c>
      <c r="I17" s="35">
        <f>COUNTIF('1_1_3_11_trad_edit_documentales'!A2:A18,integrantes_area!B12)</f>
        <v>0</v>
      </c>
      <c r="J17" s="35">
        <f>COUNTIF('1_1_3_11_trad_edit_documentales'!A2:A18,integrantes_area!B13)</f>
        <v>0</v>
      </c>
      <c r="K17" s="35">
        <f>COUNTIF('1_1_3_11_trad_edit_documentales'!A2:A18,integrantes_area!B14)</f>
        <v>0</v>
      </c>
      <c r="L17" s="35">
        <f>COUNTIF('1_1_3_11_trad_edit_documentales'!A2:A18,integrantes_area!B15)</f>
        <v>0</v>
      </c>
      <c r="M17" s="35">
        <f>COUNTIF('1_1_3_11_trad_edit_documentales'!A2:A18,integrantes_area!B16)</f>
        <v>0</v>
      </c>
      <c r="N17" s="35">
        <f>COUNTIF('1_1_3_11_trad_edit_documentales'!A2:A18,integrantes_area!B17)</f>
        <v>0</v>
      </c>
      <c r="O17" s="35">
        <f>COUNTIF('1_1_3_11_trad_edit_documentales'!A2:A18,integrantes_area!B18)</f>
        <v>0</v>
      </c>
      <c r="P17" s="22">
        <f t="shared" si="0"/>
        <v>0</v>
      </c>
    </row>
    <row r="18" spans="1:16" x14ac:dyDescent="0.25">
      <c r="B18" s="25" t="s">
        <v>165</v>
      </c>
      <c r="C18" s="35" t="s">
        <v>119</v>
      </c>
      <c r="D18" s="35">
        <f>COUNTIF('1_1_3_12_des_aula_virtual'!A2:A18,integrantes_area!B7)</f>
        <v>0</v>
      </c>
      <c r="E18" s="35">
        <f>COUNTIF('1_1_3_12_des_aula_virtual'!A2:A18,integrantes_area!B8)</f>
        <v>0</v>
      </c>
      <c r="F18" s="35">
        <f>COUNTIF('1_1_3_12_des_aula_virtual'!A2:A18,integrantes_area!B9)</f>
        <v>0</v>
      </c>
      <c r="G18" s="35">
        <f>COUNTIF('1_1_3_12_des_aula_virtual'!A2:A18,integrantes_area!B10)</f>
        <v>0</v>
      </c>
      <c r="H18" s="35">
        <f>COUNTIF('1_1_3_12_des_aula_virtual'!A2:A18,integrantes_area!B11)</f>
        <v>0</v>
      </c>
      <c r="I18" s="35">
        <f>COUNTIF('1_1_3_12_des_aula_virtual'!A2:A18,integrantes_area!B12)</f>
        <v>0</v>
      </c>
      <c r="J18" s="35">
        <f>COUNTIF('1_1_3_12_des_aula_virtual'!A2:A18,integrantes_area!B13)</f>
        <v>0</v>
      </c>
      <c r="K18" s="35">
        <f>COUNTIF('1_1_3_12_des_aula_virtual'!A2:A18,integrantes_area!B14)</f>
        <v>0</v>
      </c>
      <c r="L18" s="35">
        <f>COUNTIF('1_1_3_12_des_aula_virtual'!A2:A18,integrantes_area!B15)</f>
        <v>0</v>
      </c>
      <c r="M18" s="35">
        <f>COUNTIF('1_1_3_12_des_aula_virtual'!A2:A18,integrantes_area!B16)</f>
        <v>0</v>
      </c>
      <c r="N18" s="35">
        <f>COUNTIF('1_1_3_12_des_aula_virtual'!A2:A18,integrantes_area!B17)</f>
        <v>0</v>
      </c>
      <c r="O18" s="35">
        <f>COUNTIF('1_1_3_12_des_aula_virtual'!A2:A18,integrantes_area!B18)</f>
        <v>0</v>
      </c>
      <c r="P18" s="22">
        <f t="shared" si="0"/>
        <v>0</v>
      </c>
    </row>
    <row r="19" spans="1:16" x14ac:dyDescent="0.25">
      <c r="A19" t="s">
        <v>200</v>
      </c>
      <c r="B19" s="25" t="s">
        <v>166</v>
      </c>
      <c r="C19" s="54" t="s">
        <v>120</v>
      </c>
      <c r="D19" s="35">
        <f>COUNTIF('1_2_1_1_reporte_invest_tecnico'!A2:A18,integrantes_area!B7)</f>
        <v>0</v>
      </c>
      <c r="E19" s="35">
        <f>COUNTIF('1_2_1_1_reporte_invest_tecnico'!A2:A18,integrantes_area!B8)</f>
        <v>0</v>
      </c>
      <c r="F19" s="35">
        <f>COUNTIF('1_2_1_1_reporte_invest_tecnico'!A2:A18,integrantes_area!B9)</f>
        <v>0</v>
      </c>
      <c r="G19" s="35">
        <f>COUNTIF('1_2_1_1_reporte_invest_tecnico'!A2:A18,integrantes_area!B10)</f>
        <v>0</v>
      </c>
      <c r="H19" s="35">
        <f>COUNTIF('1_2_1_1_reporte_invest_tecnico'!A2:A18,integrantes_area!B11)</f>
        <v>0</v>
      </c>
      <c r="I19" s="35">
        <f>COUNTIF('1_2_1_1_reporte_invest_tecnico'!A2:A18,integrantes_area!B12)</f>
        <v>0</v>
      </c>
      <c r="J19" s="35">
        <f>COUNTIF('1_2_1_1_reporte_invest_tecnico'!A2:A18,integrantes_area!B13)</f>
        <v>0</v>
      </c>
      <c r="K19" s="35">
        <f>COUNTIF('1_2_1_1_reporte_invest_tecnico'!A2:A18,integrantes_area!B14)</f>
        <v>0</v>
      </c>
      <c r="L19" s="35">
        <f>COUNTIF('1_2_1_1_reporte_invest_tecnico'!A2:A18,integrantes_area!B15)</f>
        <v>0</v>
      </c>
      <c r="M19" s="35">
        <f>COUNTIF('1_2_1_1_reporte_invest_tecnico'!A2:A18,integrantes_area!B16)</f>
        <v>0</v>
      </c>
      <c r="N19" s="35">
        <f>COUNTIF('1_2_1_1_reporte_invest_tecnico'!A2:A18,integrantes_area!B17)</f>
        <v>0</v>
      </c>
      <c r="O19" s="35">
        <f>COUNTIF('1_2_1_1_reporte_invest_tecnico'!A2:A18,integrantes_area!B18)</f>
        <v>0</v>
      </c>
      <c r="P19" s="38">
        <f t="shared" si="0"/>
        <v>0</v>
      </c>
    </row>
    <row r="20" spans="1:16" x14ac:dyDescent="0.25">
      <c r="B20" s="25" t="s">
        <v>167</v>
      </c>
      <c r="C20" s="35" t="s">
        <v>121</v>
      </c>
      <c r="D20" s="35">
        <f>COUNTIF('1_2_1_2_memorias_congreso_exten'!A2:A18,integrantes_area!B7)</f>
        <v>0</v>
      </c>
      <c r="E20" s="35">
        <f>COUNTIF('1_2_1_2_memorias_congreso_exten'!A2:A18,integrantes_area!B8)</f>
        <v>0</v>
      </c>
      <c r="F20" s="35">
        <f>COUNTIF('1_2_1_2_memorias_congreso_exten'!A2:A18,integrantes_area!B9)</f>
        <v>0</v>
      </c>
      <c r="G20" s="35">
        <f>COUNTIF('1_2_1_2_memorias_congreso_exten'!A2:A18,integrantes_area!B10)</f>
        <v>0</v>
      </c>
      <c r="H20" s="35">
        <f>COUNTIF('1_2_1_2_memorias_congreso_exten'!A2:A18,integrantes_area!B11)</f>
        <v>0</v>
      </c>
      <c r="I20" s="35">
        <f>COUNTIF('1_2_1_2_memorias_congreso_exten'!A2:A18,integrantes_area!B12)</f>
        <v>0</v>
      </c>
      <c r="J20" s="35">
        <f>COUNTIF('1_2_1_2_memorias_congreso_exten'!A2:A18,integrantes_area!B13)</f>
        <v>0</v>
      </c>
      <c r="K20" s="35">
        <f>COUNTIF('1_2_1_2_memorias_congreso_exten'!A2:A18,integrantes_area!B14)</f>
        <v>0</v>
      </c>
      <c r="L20" s="35">
        <f>COUNTIF('1_2_1_2_memorias_congreso_exten'!A2:A18,integrantes_area!B15)</f>
        <v>0</v>
      </c>
      <c r="M20" s="35">
        <f>COUNTIF('1_2_1_2_memorias_congreso_exten'!A2:A18,integrantes_area!B16)</f>
        <v>0</v>
      </c>
      <c r="N20" s="35">
        <f>COUNTIF('1_2_1_2_memorias_congreso_exten'!A2:A18,integrantes_area!B17)</f>
        <v>0</v>
      </c>
      <c r="O20" s="35">
        <f>COUNTIF('1_2_1_2_memorias_congreso_exten'!A2:A18,integrantes_area!B18)</f>
        <v>0</v>
      </c>
      <c r="P20" s="38">
        <f t="shared" si="0"/>
        <v>0</v>
      </c>
    </row>
    <row r="21" spans="1:16" x14ac:dyDescent="0.25">
      <c r="B21" s="25" t="s">
        <v>168</v>
      </c>
      <c r="C21" s="54" t="s">
        <v>122</v>
      </c>
      <c r="D21" s="35">
        <f>COUNTIF('1_2_1_3_art_especializado_inves'!A2:A55,integrantes_area!B7)</f>
        <v>6</v>
      </c>
      <c r="E21" s="35">
        <f>COUNTIF('1_2_1_3_art_especializado_inves'!A2:A55,integrantes_area!B8)</f>
        <v>0</v>
      </c>
      <c r="F21" s="35">
        <f>COUNTIF('1_2_1_3_art_especializado_inves'!A2:A55,integrantes_area!B9)</f>
        <v>0</v>
      </c>
      <c r="G21" s="35">
        <f>COUNTIF('1_2_1_3_art_especializado_inves'!A2:A55,integrantes_area!B10)</f>
        <v>2</v>
      </c>
      <c r="H21" s="35">
        <f>COUNTIF('1_2_1_3_art_especializado_inves'!A2:A55,integrantes_area!B11)</f>
        <v>2</v>
      </c>
      <c r="I21" s="35">
        <f>COUNTIF('1_2_1_3_art_especializado_inves'!A2:A55,integrantes_area!B12)</f>
        <v>9</v>
      </c>
      <c r="J21" s="35">
        <f>COUNTIF('1_2_1_3_art_especializado_inves'!A2:A55,integrantes_area!B13)</f>
        <v>5</v>
      </c>
      <c r="K21" s="35">
        <f>COUNTIF('1_2_1_3_art_especializado_inves'!A2:A55,integrantes_area!B14)</f>
        <v>0</v>
      </c>
      <c r="L21" s="35">
        <f>COUNTIF('1_2_1_3_art_especializado_inves'!A2:A55,integrantes_area!B15)</f>
        <v>0</v>
      </c>
      <c r="M21" s="35">
        <f>COUNTIF('1_2_1_3_art_especializado_inves'!A2:A55,integrantes_area!B16)</f>
        <v>0</v>
      </c>
      <c r="N21" s="35">
        <f>COUNTIF('1_2_1_3_art_especializado_inves'!A2:A55,integrantes_area!B17)</f>
        <v>0</v>
      </c>
      <c r="O21" s="35">
        <f>COUNTIF('1_2_1_3_art_especializado_inves'!A2:A55,integrantes_area!B18)</f>
        <v>0</v>
      </c>
      <c r="P21" s="38">
        <f t="shared" si="0"/>
        <v>24</v>
      </c>
    </row>
    <row r="22" spans="1:16" x14ac:dyDescent="0.25">
      <c r="B22" s="25" t="s">
        <v>169</v>
      </c>
      <c r="C22" s="54" t="s">
        <v>123</v>
      </c>
      <c r="D22" s="35">
        <f>COUNTIF('1_2_1_4_libro_cientifico'!A2:A18,integrantes_area!B7)</f>
        <v>0</v>
      </c>
      <c r="E22" s="35">
        <f>COUNTIF('1_2_1_4_libro_cientifico'!A2:A18,integrantes_area!B8)</f>
        <v>0</v>
      </c>
      <c r="F22" s="35">
        <f>COUNTIF('1_2_1_4_libro_cientifico'!A2:A18,integrantes_area!B9)</f>
        <v>0</v>
      </c>
      <c r="G22" s="35">
        <f>COUNTIF('1_2_1_4_libro_cientifico'!A2:A18,integrantes_area!B10)</f>
        <v>0</v>
      </c>
      <c r="H22" s="35">
        <f>COUNTIF('1_2_1_4_libro_cientifico'!A2:A18,integrantes_area!B11)</f>
        <v>0</v>
      </c>
      <c r="I22" s="35">
        <f>COUNTIF('1_2_1_4_libro_cientifico'!A2:A18,integrantes_area!B12)</f>
        <v>1</v>
      </c>
      <c r="J22" s="35">
        <f>COUNTIF('1_2_1_4_libro_cientifico'!A2:A18,integrantes_area!B13)</f>
        <v>0</v>
      </c>
      <c r="K22" s="35">
        <f>COUNTIF('1_2_1_4_libro_cientifico'!A2:A18,integrantes_area!B14)</f>
        <v>0</v>
      </c>
      <c r="L22" s="35">
        <f>COUNTIF('1_2_1_4_libro_cientifico'!A2:A18,integrantes_area!B15)</f>
        <v>0</v>
      </c>
      <c r="M22" s="35">
        <f>COUNTIF('1_2_1_4_libro_cientifico'!A2:A18,integrantes_area!B16)</f>
        <v>0</v>
      </c>
      <c r="N22" s="35">
        <f>COUNTIF('1_2_1_4_libro_cientifico'!A2:A18,integrantes_area!B17)</f>
        <v>0</v>
      </c>
      <c r="O22" s="35">
        <f>COUNTIF('1_2_1_4_libro_cientifico'!A2:A18,integrantes_area!B18)</f>
        <v>0</v>
      </c>
      <c r="P22" s="38">
        <f t="shared" si="0"/>
        <v>1</v>
      </c>
    </row>
    <row r="23" spans="1:16" x14ac:dyDescent="0.25">
      <c r="B23" s="25" t="s">
        <v>170</v>
      </c>
      <c r="C23" s="35" t="s">
        <v>124</v>
      </c>
      <c r="D23" s="35">
        <f>COUNTIF('1_2_1_5_patentes_registro_acept'!A2:A18,integrantes_area!B7)</f>
        <v>0</v>
      </c>
      <c r="E23" s="35">
        <f>COUNTIF('1_2_1_5_patentes_registro_acept'!A2:A18,integrantes_area!B8)</f>
        <v>0</v>
      </c>
      <c r="F23" s="35">
        <f>COUNTIF('1_2_1_5_patentes_registro_acept'!A2:A18,integrantes_area!B9)</f>
        <v>0</v>
      </c>
      <c r="G23" s="35">
        <f>COUNTIF('1_2_1_5_patentes_registro_acept'!A2:A18,integrantes_area!B10)</f>
        <v>0</v>
      </c>
      <c r="H23" s="35">
        <f>COUNTIF('1_2_1_5_patentes_registro_acept'!A2:A18,integrantes_area!B11)</f>
        <v>0</v>
      </c>
      <c r="I23" s="35">
        <f>COUNTIF('1_2_1_5_patentes_registro_acept'!A2:A18,integrantes_area!B12)</f>
        <v>0</v>
      </c>
      <c r="J23" s="35">
        <f>COUNTIF('1_2_1_5_patentes_registro_acept'!A2:A18,integrantes_area!B13)</f>
        <v>0</v>
      </c>
      <c r="K23" s="35">
        <f>COUNTIF('1_2_1_5_patentes_registro_acept'!A2:A18,integrantes_area!B14)</f>
        <v>0</v>
      </c>
      <c r="L23" s="35">
        <f>COUNTIF('1_2_1_5_patentes_registro_acept'!A2:A18,integrantes_area!B15)</f>
        <v>0</v>
      </c>
      <c r="M23" s="35">
        <f>COUNTIF('1_2_1_5_patentes_registro_acept'!A2:A18,integrantes_area!B16)</f>
        <v>0</v>
      </c>
      <c r="N23" s="35">
        <f>COUNTIF('1_2_1_5_patentes_registro_acept'!A2:A18,integrantes_area!B17)</f>
        <v>0</v>
      </c>
      <c r="O23" s="35">
        <f>COUNTIF('1_2_1_5_patentes_registro_acept'!A2:A18,integrantes_area!B18)</f>
        <v>0</v>
      </c>
      <c r="P23" s="22">
        <f t="shared" si="0"/>
        <v>0</v>
      </c>
    </row>
    <row r="24" spans="1:16" x14ac:dyDescent="0.25">
      <c r="B24" s="25" t="s">
        <v>171</v>
      </c>
      <c r="C24" s="35" t="s">
        <v>125</v>
      </c>
      <c r="D24" s="35">
        <f>COUNTIF('1_2_1_6_expedicion_titulo_paten'!A2:A18,integrantes_area!B7)</f>
        <v>0</v>
      </c>
      <c r="E24" s="35">
        <f>COUNTIF('1_2_1_6_expedicion_titulo_paten'!A2:A18,integrantes_area!B8)</f>
        <v>0</v>
      </c>
      <c r="F24" s="35">
        <f>COUNTIF('1_2_1_6_expedicion_titulo_paten'!A2:A18,integrantes_area!B9)</f>
        <v>0</v>
      </c>
      <c r="G24" s="35">
        <f>COUNTIF('1_2_1_6_expedicion_titulo_paten'!A2:A18,integrantes_area!B10)</f>
        <v>0</v>
      </c>
      <c r="H24" s="35">
        <f>COUNTIF('1_2_1_6_expedicion_titulo_paten'!A2:A18,integrantes_area!B11)</f>
        <v>0</v>
      </c>
      <c r="I24" s="35">
        <f>COUNTIF('1_2_1_6_expedicion_titulo_paten'!A2:A18,integrantes_area!B12)</f>
        <v>0</v>
      </c>
      <c r="J24" s="35">
        <f>COUNTIF('1_2_1_6_expedicion_titulo_paten'!A2:A18,integrantes_area!B13)</f>
        <v>0</v>
      </c>
      <c r="K24" s="35">
        <f>COUNTIF('1_2_1_6_expedicion_titulo_paten'!A2:A18,integrantes_area!B14)</f>
        <v>0</v>
      </c>
      <c r="L24" s="35">
        <f>COUNTIF('1_2_1_6_expedicion_titulo_paten'!A2:A18,integrantes_area!B15)</f>
        <v>0</v>
      </c>
      <c r="M24" s="35">
        <f>COUNTIF('1_2_1_6_expedicion_titulo_paten'!A2:A18,integrantes_area!B16)</f>
        <v>0</v>
      </c>
      <c r="N24" s="35">
        <f>COUNTIF('1_2_1_6_expedicion_titulo_paten'!A2:A18,integrantes_area!B17)</f>
        <v>0</v>
      </c>
      <c r="O24" s="35">
        <f>COUNTIF('1_2_1_6_expedicion_titulo_paten'!A2:A18,integrantes_area!B18)</f>
        <v>0</v>
      </c>
      <c r="P24" s="22">
        <f t="shared" si="0"/>
        <v>0</v>
      </c>
    </row>
    <row r="25" spans="1:16" x14ac:dyDescent="0.25">
      <c r="B25" s="25" t="s">
        <v>172</v>
      </c>
      <c r="C25" s="54" t="s">
        <v>126</v>
      </c>
      <c r="D25" s="35">
        <f>COUNTIF('1_2_1_7_trab_pres_event_especia'!A2:A61,integrantes_area!B7)</f>
        <v>16</v>
      </c>
      <c r="E25" s="35">
        <f>COUNTIF('1_2_1_7_trab_pres_event_especia'!A2:A61,integrantes_area!B8)</f>
        <v>0</v>
      </c>
      <c r="F25" s="35">
        <f>COUNTIF('1_2_1_7_trab_pres_event_especia'!A2:A61,integrantes_area!B9)</f>
        <v>0</v>
      </c>
      <c r="G25" s="35">
        <f>COUNTIF('1_2_1_7_trab_pres_event_especia'!A2:A61,integrantes_area!B10)</f>
        <v>15</v>
      </c>
      <c r="H25" s="35">
        <f>COUNTIF('1_2_1_7_trab_pres_event_especia'!A2:A61,integrantes_area!B11)</f>
        <v>9</v>
      </c>
      <c r="I25" s="35">
        <f>COUNTIF('1_2_1_7_trab_pres_event_especia'!A2:A61,integrantes_area!B12)</f>
        <v>7</v>
      </c>
      <c r="J25" s="35">
        <f>COUNTIF('1_2_1_7_trab_pres_event_especia'!A2:A61,integrantes_area!B13)</f>
        <v>9</v>
      </c>
      <c r="K25" s="35">
        <f>COUNTIF('1_2_1_7_trab_pres_event_especia'!A2:A61,integrantes_area!B14)</f>
        <v>0</v>
      </c>
      <c r="L25" s="35">
        <f>COUNTIF('1_2_1_7_trab_pres_event_especia'!A2:A61,integrantes_area!B15)</f>
        <v>0</v>
      </c>
      <c r="M25" s="35">
        <f>COUNTIF('1_2_1_7_trab_pres_event_especia'!A2:A61,integrantes_area!B16)</f>
        <v>0</v>
      </c>
      <c r="N25" s="35">
        <f>COUNTIF('1_2_1_7_trab_pres_event_especia'!A2:A61,integrantes_area!B17)</f>
        <v>0</v>
      </c>
      <c r="O25" s="35">
        <f>COUNTIF('1_2_1_7_trab_pres_event_especia'!A2:A61,integrantes_area!B18)</f>
        <v>0</v>
      </c>
      <c r="P25" s="38">
        <f t="shared" si="0"/>
        <v>56</v>
      </c>
    </row>
    <row r="26" spans="1:16" x14ac:dyDescent="0.25">
      <c r="B26" s="25" t="s">
        <v>173</v>
      </c>
      <c r="C26" s="54" t="s">
        <v>127</v>
      </c>
      <c r="D26" s="35">
        <f>COUNTIF('1_2_1_8_conferencias_magistrale'!A2:A13,integrantes_area!B7)</f>
        <v>2</v>
      </c>
      <c r="E26" s="35">
        <f>COUNTIF('1_2_1_8_conferencias_magistrale'!A2:A13,integrantes_area!B8)</f>
        <v>0</v>
      </c>
      <c r="F26" s="35">
        <f>COUNTIF('1_2_1_8_conferencias_magistrale'!A2:A13,integrantes_area!B9)</f>
        <v>0</v>
      </c>
      <c r="G26" s="35">
        <f>COUNTIF('1_2_1_8_conferencias_magistrale'!A2:A13,integrantes_area!B10)</f>
        <v>0</v>
      </c>
      <c r="H26" s="35">
        <f>COUNTIF('1_2_1_8_conferencias_magistrale'!A2:A13,integrantes_area!B11)</f>
        <v>0</v>
      </c>
      <c r="I26" s="35">
        <f>COUNTIF('1_2_1_8_conferencias_magistrale'!A2:A13,integrantes_area!B12)</f>
        <v>3</v>
      </c>
      <c r="J26" s="35">
        <f>COUNTIF('1_2_1_8_conferencias_magistrale'!A2:A13,integrantes_area!B13)</f>
        <v>1</v>
      </c>
      <c r="K26" s="35">
        <f>COUNTIF('1_2_1_8_conferencias_magistrale'!A2:A13,integrantes_area!B14)</f>
        <v>0</v>
      </c>
      <c r="L26" s="35">
        <f>COUNTIF('1_2_1_8_conferencias_magistrale'!A2:A13,integrantes_area!B15)</f>
        <v>0</v>
      </c>
      <c r="M26" s="35">
        <f>COUNTIF('1_2_1_8_conferencias_magistrale'!A2:A13,integrantes_area!B16)</f>
        <v>0</v>
      </c>
      <c r="N26" s="35">
        <f>COUNTIF('1_2_1_8_conferencias_magistrale'!A2:A13,integrantes_area!B17)</f>
        <v>0</v>
      </c>
      <c r="O26" s="35">
        <f>COUNTIF('1_2_1_8_conferencias_magistrale'!A2:A13,integrantes_area!B18)</f>
        <v>0</v>
      </c>
      <c r="P26" s="38">
        <f t="shared" si="0"/>
        <v>6</v>
      </c>
    </row>
    <row r="27" spans="1:16" x14ac:dyDescent="0.25">
      <c r="B27" s="25" t="s">
        <v>174</v>
      </c>
      <c r="C27" s="35" t="s">
        <v>128</v>
      </c>
      <c r="D27" s="35">
        <f>COUNTIF('1_2_1_9_des_prototipo_modelo_in'!A2:A18,integrantes_area!B7)</f>
        <v>0</v>
      </c>
      <c r="E27" s="35">
        <f>COUNTIF('1_2_1_9_des_prototipo_modelo_in'!A2:A18,integrantes_area!B8)</f>
        <v>0</v>
      </c>
      <c r="F27" s="35">
        <f>COUNTIF('1_2_1_9_des_prototipo_modelo_in'!A2:A18,integrantes_area!B9)</f>
        <v>0</v>
      </c>
      <c r="G27" s="35">
        <f>COUNTIF('1_2_1_9_des_prototipo_modelo_in'!A2:A18,integrantes_area!B10)</f>
        <v>0</v>
      </c>
      <c r="H27" s="35">
        <f>COUNTIF('1_2_1_9_des_prototipo_modelo_in'!A2:A18,integrantes_area!B11)</f>
        <v>0</v>
      </c>
      <c r="I27" s="35">
        <f>COUNTIF('1_2_1_9_des_prototipo_modelo_in'!A2:A18,integrantes_area!B12)</f>
        <v>0</v>
      </c>
      <c r="J27" s="35">
        <f>COUNTIF('1_2_1_9_des_prototipo_modelo_in'!A2:A18,integrantes_area!B13)</f>
        <v>0</v>
      </c>
      <c r="K27" s="35">
        <f>COUNTIF('1_2_1_9_des_prototipo_modelo_in'!A2:A18,integrantes_area!B14)</f>
        <v>0</v>
      </c>
      <c r="L27" s="35">
        <f>COUNTIF('1_2_1_9_des_prototipo_modelo_in'!A2:A18,integrantes_area!B15)</f>
        <v>0</v>
      </c>
      <c r="M27" s="35">
        <f>COUNTIF('1_2_1_9_des_prototipo_modelo_in'!A2:A18,integrantes_area!B16)</f>
        <v>0</v>
      </c>
      <c r="N27" s="35">
        <f>COUNTIF('1_2_1_9_des_prototipo_modelo_in'!A2:A18,integrantes_area!B17)</f>
        <v>0</v>
      </c>
      <c r="O27" s="35">
        <f>COUNTIF('1_2_1_9_des_prototipo_modelo_in'!A2:A18,integrantes_area!B18)</f>
        <v>0</v>
      </c>
      <c r="P27" s="22">
        <f t="shared" si="0"/>
        <v>0</v>
      </c>
    </row>
    <row r="28" spans="1:16" x14ac:dyDescent="0.25">
      <c r="B28" s="25" t="s">
        <v>175</v>
      </c>
      <c r="C28" s="35" t="s">
        <v>129</v>
      </c>
      <c r="D28" s="35">
        <f>COUNTIF('1_2_1_10_des_paq_computacionale'!A2:A18,integrantes_area!B7)</f>
        <v>0</v>
      </c>
      <c r="E28" s="35">
        <f>COUNTIF('1_2_1_10_des_paq_computacionale'!A2:A18,integrantes_area!B8)</f>
        <v>0</v>
      </c>
      <c r="F28" s="35">
        <f>COUNTIF('1_2_1_10_des_paq_computacionale'!A2:A18,integrantes_area!B9)</f>
        <v>0</v>
      </c>
      <c r="G28" s="35">
        <f>COUNTIF('1_2_1_10_des_paq_computacionale'!A2:A18,integrantes_area!B10)</f>
        <v>0</v>
      </c>
      <c r="H28" s="35">
        <f>COUNTIF('1_2_1_10_des_paq_computacionale'!A2:A18,integrantes_area!B11)</f>
        <v>0</v>
      </c>
      <c r="I28" s="35">
        <f>COUNTIF('1_2_1_10_des_paq_computacionale'!A2:A18,integrantes_area!B12)</f>
        <v>0</v>
      </c>
      <c r="J28" s="35">
        <f>COUNTIF('1_2_1_10_des_paq_computacionale'!A2:A18,integrantes_area!B13)</f>
        <v>0</v>
      </c>
      <c r="K28" s="35">
        <f>COUNTIF('1_2_1_10_des_paq_computacionale'!A2:A18,integrantes_area!B14)</f>
        <v>0</v>
      </c>
      <c r="L28" s="35">
        <f>COUNTIF('1_2_1_10_des_paq_computacionale'!A2:A18,integrantes_area!B15)</f>
        <v>0</v>
      </c>
      <c r="M28" s="35">
        <f>COUNTIF('1_2_1_10_des_paq_computacionale'!A2:A18,integrantes_area!B16)</f>
        <v>0</v>
      </c>
      <c r="N28" s="35">
        <f>COUNTIF('1_2_1_10_des_paq_computacionale'!A2:A18,integrantes_area!B17)</f>
        <v>0</v>
      </c>
      <c r="O28" s="35">
        <f>COUNTIF('1_2_1_10_des_paq_computacionale'!A2:A18,integrantes_area!B18)</f>
        <v>0</v>
      </c>
      <c r="P28" s="22">
        <f t="shared" si="0"/>
        <v>0</v>
      </c>
    </row>
    <row r="29" spans="1:16" x14ac:dyDescent="0.25">
      <c r="B29" s="25" t="s">
        <v>176</v>
      </c>
      <c r="C29" s="54" t="s">
        <v>130</v>
      </c>
      <c r="D29" s="35">
        <f>COUNTIF('1_2_1_11_cood_libro_cient_colec'!A2:A19,integrantes_area!B7)</f>
        <v>0</v>
      </c>
      <c r="E29" s="35">
        <f>COUNTIF('1_2_1_11_cood_libro_cient_colec'!A2:A19,integrantes_area!B8)</f>
        <v>0</v>
      </c>
      <c r="F29" s="35">
        <f>COUNTIF('1_2_1_11_cood_libro_cient_colec'!A2:A19,integrantes_area!B9)</f>
        <v>0</v>
      </c>
      <c r="G29" s="35">
        <f>COUNTIF('1_2_1_11_cood_libro_cient_colec'!A2:A19,integrantes_area!B10)</f>
        <v>2</v>
      </c>
      <c r="H29" s="35">
        <f>COUNTIF('1_2_1_11_cood_libro_cient_colec'!A2:A19,integrantes_area!B11)</f>
        <v>0</v>
      </c>
      <c r="I29" s="35">
        <f>COUNTIF('1_2_1_11_cood_libro_cient_colec'!A2:A19,integrantes_area!B12)</f>
        <v>0</v>
      </c>
      <c r="J29" s="35">
        <f>COUNTIF('1_2_1_11_cood_libro_cient_colec'!A2:A19,integrantes_area!B13)</f>
        <v>0</v>
      </c>
      <c r="K29" s="35">
        <f>COUNTIF('1_2_1_11_cood_libro_cient_colec'!A2:A19,integrantes_area!B14)</f>
        <v>0</v>
      </c>
      <c r="L29" s="35">
        <f>COUNTIF('1_2_1_11_cood_libro_cient_colec'!A2:A19,integrantes_area!B15)</f>
        <v>0</v>
      </c>
      <c r="M29" s="35">
        <f>COUNTIF('1_2_1_11_cood_libro_cient_colec'!A2:A19,integrantes_area!B16)</f>
        <v>0</v>
      </c>
      <c r="N29" s="35">
        <f>COUNTIF('1_2_1_11_cood_libro_cient_colec'!A2:A19,integrantes_area!B17)</f>
        <v>0</v>
      </c>
      <c r="O29" s="35">
        <f>COUNTIF('1_2_1_11_cood_libro_cient_colec'!A2:A19,integrantes_area!B18)</f>
        <v>0</v>
      </c>
      <c r="P29" s="38">
        <f t="shared" si="0"/>
        <v>2</v>
      </c>
    </row>
    <row r="30" spans="1:16" x14ac:dyDescent="0.25">
      <c r="B30" s="23" t="s">
        <v>177</v>
      </c>
      <c r="C30" s="54" t="s">
        <v>131</v>
      </c>
      <c r="D30" s="35">
        <f>COUNTIF('1_2_2_asesoria_proy_invest'!A2:A18,integrantes_area!B7)</f>
        <v>1</v>
      </c>
      <c r="E30" s="35">
        <f>COUNTIF('1_2_2_asesoria_proy_invest'!A2:A18,integrantes_area!B8)</f>
        <v>0</v>
      </c>
      <c r="F30" s="35">
        <f>COUNTIF('1_2_2_asesoria_proy_invest'!A2:A18,integrantes_area!B9)</f>
        <v>0</v>
      </c>
      <c r="G30" s="35">
        <f>COUNTIF('1_2_2_asesoria_proy_invest'!A2:A18,integrantes_area!B10)</f>
        <v>0</v>
      </c>
      <c r="H30" s="35">
        <f>COUNTIF('1_2_2_asesoria_proy_invest'!A2:A18,integrantes_area!B11)</f>
        <v>0</v>
      </c>
      <c r="I30" s="35">
        <f>COUNTIF('1_2_2_asesoria_proy_invest'!A2:A18,integrantes_area!B12)</f>
        <v>1</v>
      </c>
      <c r="J30" s="35">
        <f>COUNTIF('1_2_2_asesoria_proy_invest'!A2:A18,integrantes_area!B13)</f>
        <v>0</v>
      </c>
      <c r="K30" s="35">
        <f>COUNTIF('1_2_2_asesoria_proy_invest'!A2:A18,integrantes_area!B14)</f>
        <v>0</v>
      </c>
      <c r="L30" s="35">
        <f>COUNTIF('1_2_2_asesoria_proy_invest'!A2:A18,integrantes_area!B15)</f>
        <v>0</v>
      </c>
      <c r="M30" s="35">
        <f>COUNTIF('1_2_2_asesoria_proy_invest'!A2:A18,integrantes_area!B16)</f>
        <v>0</v>
      </c>
      <c r="N30" s="35">
        <f>COUNTIF('1_2_2_asesoria_proy_invest'!A2:A18,integrantes_area!B17)</f>
        <v>0</v>
      </c>
      <c r="O30" s="35">
        <f>COUNTIF('1_2_2_asesoria_proy_invest'!A2:A18,integrantes_area!B18)</f>
        <v>0</v>
      </c>
      <c r="P30" s="38">
        <f t="shared" si="0"/>
        <v>2</v>
      </c>
    </row>
    <row r="31" spans="1:16" x14ac:dyDescent="0.25">
      <c r="B31" s="22"/>
      <c r="C31" s="29" t="s">
        <v>133</v>
      </c>
      <c r="D31" s="35">
        <f t="shared" ref="D31:O31" si="1">SUM(D7:D30)</f>
        <v>25</v>
      </c>
      <c r="E31" s="37">
        <f t="shared" si="1"/>
        <v>0</v>
      </c>
      <c r="F31" s="24">
        <f t="shared" si="1"/>
        <v>0</v>
      </c>
      <c r="G31" s="35">
        <f t="shared" si="1"/>
        <v>19</v>
      </c>
      <c r="H31" s="37">
        <f t="shared" si="1"/>
        <v>11</v>
      </c>
      <c r="I31" s="37">
        <f t="shared" si="1"/>
        <v>21</v>
      </c>
      <c r="J31" s="37">
        <f t="shared" si="1"/>
        <v>15</v>
      </c>
      <c r="K31" s="37">
        <f t="shared" si="1"/>
        <v>0</v>
      </c>
      <c r="L31" s="35">
        <f t="shared" si="1"/>
        <v>0</v>
      </c>
      <c r="M31" s="37">
        <f t="shared" si="1"/>
        <v>0</v>
      </c>
      <c r="N31" s="37">
        <f t="shared" si="1"/>
        <v>0</v>
      </c>
      <c r="O31" s="37">
        <f t="shared" si="1"/>
        <v>0</v>
      </c>
      <c r="P31" s="29">
        <f t="shared" ref="P31" si="2">SUM(P7:P30)</f>
        <v>91</v>
      </c>
    </row>
    <row r="37" spans="3:6" x14ac:dyDescent="0.25">
      <c r="C37" t="s">
        <v>1</v>
      </c>
      <c r="D37" t="s">
        <v>199</v>
      </c>
      <c r="E37" t="s">
        <v>200</v>
      </c>
      <c r="F37" t="s">
        <v>133</v>
      </c>
    </row>
    <row r="38" spans="3:6" x14ac:dyDescent="0.25">
      <c r="C38" t="s">
        <v>201</v>
      </c>
      <c r="D38">
        <f>SUM(D7:D18)</f>
        <v>0</v>
      </c>
      <c r="E38">
        <f>SUM(D19:D30)</f>
        <v>25</v>
      </c>
      <c r="F38">
        <f t="shared" ref="F38:F49" si="3">SUM(D38,E38)</f>
        <v>25</v>
      </c>
    </row>
    <row r="39" spans="3:6" x14ac:dyDescent="0.25">
      <c r="C39" t="s">
        <v>202</v>
      </c>
      <c r="D39">
        <f>SUM(E7:E18)</f>
        <v>0</v>
      </c>
      <c r="E39">
        <f>SUM(E19:E30)</f>
        <v>0</v>
      </c>
      <c r="F39">
        <f t="shared" si="3"/>
        <v>0</v>
      </c>
    </row>
    <row r="40" spans="3:6" x14ac:dyDescent="0.25">
      <c r="C40" t="s">
        <v>203</v>
      </c>
      <c r="D40">
        <f>SUM(F7:F18)</f>
        <v>0</v>
      </c>
      <c r="E40">
        <f>SUM(F19:F30)</f>
        <v>0</v>
      </c>
      <c r="F40">
        <f t="shared" si="3"/>
        <v>0</v>
      </c>
    </row>
    <row r="41" spans="3:6" x14ac:dyDescent="0.25">
      <c r="C41" t="s">
        <v>204</v>
      </c>
      <c r="D41">
        <f>SUM(G7:G18)</f>
        <v>0</v>
      </c>
      <c r="E41">
        <f>SUM(G19:G30)</f>
        <v>19</v>
      </c>
      <c r="F41">
        <f t="shared" si="3"/>
        <v>19</v>
      </c>
    </row>
    <row r="42" spans="3:6" x14ac:dyDescent="0.25">
      <c r="C42" t="s">
        <v>205</v>
      </c>
      <c r="D42">
        <f>SUM(H7:H18)</f>
        <v>0</v>
      </c>
      <c r="E42">
        <f>SUM(H19:H30)</f>
        <v>11</v>
      </c>
      <c r="F42">
        <f t="shared" si="3"/>
        <v>11</v>
      </c>
    </row>
    <row r="43" spans="3:6" x14ac:dyDescent="0.25">
      <c r="C43" t="s">
        <v>206</v>
      </c>
      <c r="D43">
        <f>SUM(I7:I18)</f>
        <v>0</v>
      </c>
      <c r="E43">
        <f>SUM(I19:I30)</f>
        <v>21</v>
      </c>
      <c r="F43">
        <f t="shared" si="3"/>
        <v>21</v>
      </c>
    </row>
    <row r="44" spans="3:6" x14ac:dyDescent="0.25">
      <c r="C44" t="s">
        <v>207</v>
      </c>
      <c r="D44">
        <f>SUM(J7:J18)</f>
        <v>0</v>
      </c>
      <c r="E44">
        <f>SUM(J19:J30)</f>
        <v>15</v>
      </c>
      <c r="F44">
        <f t="shared" si="3"/>
        <v>15</v>
      </c>
    </row>
    <row r="45" spans="3:6" x14ac:dyDescent="0.25">
      <c r="C45" t="s">
        <v>208</v>
      </c>
      <c r="D45">
        <f>SUM(K7:K18)</f>
        <v>0</v>
      </c>
      <c r="E45">
        <f>SUM(K19:K30)</f>
        <v>0</v>
      </c>
      <c r="F45">
        <f t="shared" si="3"/>
        <v>0</v>
      </c>
    </row>
    <row r="46" spans="3:6" x14ac:dyDescent="0.25">
      <c r="C46" t="s">
        <v>209</v>
      </c>
      <c r="D46">
        <f>SUM(L7:L18)</f>
        <v>0</v>
      </c>
      <c r="E46">
        <f>SUM(L19:L30)</f>
        <v>0</v>
      </c>
      <c r="F46">
        <f t="shared" si="3"/>
        <v>0</v>
      </c>
    </row>
    <row r="47" spans="3:6" x14ac:dyDescent="0.25">
      <c r="C47" t="s">
        <v>210</v>
      </c>
      <c r="D47">
        <f>SUM(M7:M18)</f>
        <v>0</v>
      </c>
      <c r="E47">
        <f>SUM(M19:M30)</f>
        <v>0</v>
      </c>
      <c r="F47">
        <f t="shared" si="3"/>
        <v>0</v>
      </c>
    </row>
    <row r="48" spans="3:6" x14ac:dyDescent="0.25">
      <c r="C48" t="s">
        <v>211</v>
      </c>
      <c r="D48">
        <f>SUM(N7:N18)</f>
        <v>0</v>
      </c>
      <c r="E48">
        <f>SUM(N19:N30)</f>
        <v>0</v>
      </c>
      <c r="F48">
        <f t="shared" si="3"/>
        <v>0</v>
      </c>
    </row>
    <row r="49" spans="3:6" x14ac:dyDescent="0.25">
      <c r="C49" t="s">
        <v>251</v>
      </c>
      <c r="D49">
        <f>SUM(O7:O18)</f>
        <v>0</v>
      </c>
      <c r="E49">
        <f>SUM(O19:O30)</f>
        <v>0</v>
      </c>
      <c r="F49">
        <f t="shared" si="3"/>
        <v>0</v>
      </c>
    </row>
    <row r="50" spans="3:6" x14ac:dyDescent="0.25">
      <c r="F50">
        <f>SUM(F38:F49)</f>
        <v>91</v>
      </c>
    </row>
  </sheetData>
  <mergeCells count="1">
    <mergeCell ref="B1:P4"/>
  </mergeCells>
  <hyperlinks>
    <hyperlink ref="B7" location="'1_1_3_1_paquete_didactico_manua'!A1" display="1_1_3_1_paquete_didactico_manua" xr:uid="{9BFA1ED5-D5BE-40B8-8588-114AA309D61C}"/>
    <hyperlink ref="B8" location="'1_1_3_2_notas_de_curso_normal'!A1" display="1_1_3_2_notas_de_curso_normal" xr:uid="{A48A8727-3D9A-428C-993A-D8605BDA57FB}"/>
    <hyperlink ref="B9" location="'1_1_3_3_notas_de_curso_especial'!A1" display="1_1_3_3_notas_de_curso_especial" xr:uid="{11E4B951-8163-43B5-A3D0-05FF41A96FBC}"/>
    <hyperlink ref="B10" location="'1_1_3_4_antologias_comentadas'!A1" display="1_1_3_4_antologias_comentadas" xr:uid="{89A97D40-39E2-4FD5-ADB1-F40E19DC59F2}"/>
    <hyperlink ref="B11" location="'1_1_3_5_libros_de_texto'!A1" display="1_1_3_5_libros_de_texto" xr:uid="{5C4B2FA9-0987-4A39-8206-8AE5B197590C}"/>
    <hyperlink ref="B12" location="'1_1_3_6_doct_audio_video_cine_f'!A1" display="1_1_3_6_doct_audio_video_cine_f" xr:uid="{7177EC67-CA69-4AF7-BF9E-3E9EB8A64DF1}"/>
    <hyperlink ref="B13" location="'1_1_3_7_equipo_laboratorio_mod_'!A1" display="1_1_3_7_equipo_laboratorio_mod_" xr:uid="{0071A504-7348-4CFB-9163-B74B8AC2F97C}"/>
    <hyperlink ref="B14" location="'1_1_3_8_des_paq_comp_plataforma'!A1" display="1_1_3_8_des_paq_comp_plataforma" xr:uid="{1FF82B0C-EA4B-458D-B223-BFFC72F28274}"/>
    <hyperlink ref="B15" location="'1_1_3_9_trad_public_de_libros'!A1" display="1_1_3_9_trad_public_de_libros" xr:uid="{1BDFD6B7-2619-4FF6-B442-4226862378E8}"/>
    <hyperlink ref="B16" location="'1_1_3_10_trad_public_articulo'!A1" display="1_1_3_10_trad_public_articulo" xr:uid="{BA222863-CD23-4747-911F-D5D4894CF9A7}"/>
    <hyperlink ref="B17" location="'1_1_3_11_trad_edit_documentales'!A1" display="1_1_3_11_trad_edit_documentales" xr:uid="{D2988C8F-4524-414B-B405-E7C94B804B47}"/>
    <hyperlink ref="B18" location="'1_1_3_12_des_aula_virtual'!A1" display="1_1_3_12_des_aula_virtual" xr:uid="{F6E3F43E-A509-4358-9904-F5E345763078}"/>
    <hyperlink ref="B19" location="'1_2_1_1_reporte_invest_tecnico'!A1" display="1_2_1_1_reporte_invest_tecnico" xr:uid="{ACB5910E-92F5-4C11-9EB2-F14209220AB2}"/>
    <hyperlink ref="B20" location="'1_2_1_2_memorias_congreso_exten'!A1" display="1_2_1_2_memorias_congreso_exten" xr:uid="{8E245F0F-9A16-4FAE-9BBE-FB5E6EFE7782}"/>
    <hyperlink ref="B21" location="'1_2_1_3_art_especializado_inves'!A1" display="1_2_1_3_art_especializado_inves" xr:uid="{A417B3CA-3225-4A5B-9CE6-0D938C972ED3}"/>
    <hyperlink ref="B22" location="'1_2_1_4_libro_cientifico'!A1" display="1_2_1_4_libro_cientifico" xr:uid="{AFD60258-E287-4FE2-8C0A-24E2040CF1E9}"/>
    <hyperlink ref="B23" location="'1_2_1_5_patentes_registro_acept'!A1" display="1_2_1_5_patentes_registro_acept" xr:uid="{AA917A71-7FA7-411C-BB65-ECD8F1C1AD2B}"/>
    <hyperlink ref="B24" location="'1_2_1_6_expedicion_titulo_paten'!A1" display="1_2_1_6_expedicion_titulo_paten" xr:uid="{BC9643C5-3875-4C16-A6D5-72F5B0ACEE90}"/>
    <hyperlink ref="B25" location="'1_2_1_7_trab_pres_event_especia'!A1" display="1_2_1_7_trab_pres_event_especia" xr:uid="{EF203335-135B-43AD-B7BF-68E6E9DC7155}"/>
    <hyperlink ref="B26" location="'1_2_1_8_conferencias_magistrale'!A1" display="1_2_1_8_conferencias_magistrale" xr:uid="{9D20FBBA-C098-4ECD-BF49-EF7D316BB2EE}"/>
    <hyperlink ref="B27" location="'1_2_1_9_des_prototipo_modelo_in'!A1" display="1_2_1_9_des_prototipo_modelo_in" xr:uid="{FFE13CA7-F645-4E08-8C87-8AAC0081F66E}"/>
    <hyperlink ref="B28" location="'1_2_1_10_des_paq_computacionale'!A1" display="1_2_1_10_des_paq_computacionale" xr:uid="{07AE7838-A537-4E60-A51B-A91EB84271E9}"/>
    <hyperlink ref="B29" location="'1_2_1_11_cood_libro_cient_colec'!A1" display="1_2_1_11_cood_libro_cient_colec" xr:uid="{E2EDC131-3500-4C26-863B-367F11014593}"/>
    <hyperlink ref="B30" location="'1_2_2_asesoria_proy_invest'!A1" display="1_2_2_asesoria_proy_invest" xr:uid="{CCDCFA46-A686-4987-9B05-1C91E13E656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3075-CA8F-46D6-94E1-9ABFEBA41E06}">
  <dimension ref="B1:AB31"/>
  <sheetViews>
    <sheetView topLeftCell="U1" zoomScale="90" zoomScaleNormal="90" workbookViewId="0">
      <selection activeCell="D31" sqref="D31:AA31"/>
    </sheetView>
  </sheetViews>
  <sheetFormatPr baseColWidth="10" defaultRowHeight="15" x14ac:dyDescent="0.25"/>
  <cols>
    <col min="3" max="3" width="71.140625" customWidth="1"/>
    <col min="4" max="27" width="36.28515625" customWidth="1"/>
    <col min="28" max="28" width="32" customWidth="1"/>
    <col min="36" max="36" width="44.28515625" customWidth="1"/>
  </cols>
  <sheetData>
    <row r="1" spans="2:28" ht="14.45" customHeight="1" x14ac:dyDescent="0.25">
      <c r="B1" s="120" t="s">
        <v>266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2:28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2:28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2:28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2:28" x14ac:dyDescent="0.25">
      <c r="D5" s="42" t="s">
        <v>189</v>
      </c>
      <c r="E5" s="1" t="s">
        <v>190</v>
      </c>
      <c r="F5" s="42" t="s">
        <v>189</v>
      </c>
      <c r="G5" s="1" t="s">
        <v>190</v>
      </c>
      <c r="H5" s="42" t="s">
        <v>189</v>
      </c>
      <c r="I5" s="1" t="s">
        <v>190</v>
      </c>
      <c r="J5" s="42" t="s">
        <v>189</v>
      </c>
      <c r="K5" s="1" t="s">
        <v>190</v>
      </c>
      <c r="L5" s="42" t="s">
        <v>189</v>
      </c>
      <c r="M5" s="1" t="s">
        <v>190</v>
      </c>
      <c r="N5" s="42" t="s">
        <v>189</v>
      </c>
      <c r="O5" s="1" t="s">
        <v>190</v>
      </c>
      <c r="P5" s="42" t="s">
        <v>189</v>
      </c>
      <c r="Q5" s="1" t="s">
        <v>190</v>
      </c>
      <c r="R5" s="42" t="s">
        <v>189</v>
      </c>
      <c r="S5" s="1" t="s">
        <v>190</v>
      </c>
      <c r="T5" s="42" t="s">
        <v>189</v>
      </c>
      <c r="U5" s="1" t="s">
        <v>190</v>
      </c>
      <c r="V5" s="42" t="s">
        <v>189</v>
      </c>
      <c r="W5" s="1" t="s">
        <v>190</v>
      </c>
      <c r="X5" s="42" t="s">
        <v>189</v>
      </c>
      <c r="Y5" s="1" t="s">
        <v>190</v>
      </c>
      <c r="Z5" s="42" t="s">
        <v>189</v>
      </c>
      <c r="AA5" s="1" t="s">
        <v>190</v>
      </c>
      <c r="AB5" s="1"/>
    </row>
    <row r="6" spans="2:28" x14ac:dyDescent="0.25">
      <c r="B6" s="26" t="s">
        <v>82</v>
      </c>
      <c r="C6" s="26" t="s">
        <v>83</v>
      </c>
      <c r="D6" s="118" t="str">
        <f>integrantes_area!F7</f>
        <v>16287 ANA TERESAGUTIERREZDEL CID</v>
      </c>
      <c r="E6" s="119"/>
      <c r="F6" s="118" t="str">
        <f>integrantes_area!F8</f>
        <v xml:space="preserve">16967 LUIS MIGUELVALDIVIASANTA MARIA </v>
      </c>
      <c r="G6" s="119"/>
      <c r="H6" s="118" t="str">
        <f>integrantes_area!F9</f>
        <v>31729 JOSE ARMANDOPINEDAOSNAYA</v>
      </c>
      <c r="I6" s="119"/>
      <c r="J6" s="121" t="str">
        <f>integrantes_area!F10</f>
        <v>35639 BEATRIZ NADIAPEREZRODRIGUEZ</v>
      </c>
      <c r="K6" s="122"/>
      <c r="L6" s="118" t="str">
        <f>integrantes_area!F11</f>
        <v>41100 ENRIQUECATALÁNSALGADO</v>
      </c>
      <c r="M6" s="119"/>
      <c r="N6" s="118" t="str">
        <f>integrantes_area!F12</f>
        <v>41101 EDUARDOTZILIAPANGO</v>
      </c>
      <c r="O6" s="119"/>
      <c r="P6" s="118" t="str">
        <f>integrantes_area!F13</f>
        <v>45363 EDUARDO LUCIANOTADEOHERNANDEZ</v>
      </c>
      <c r="Q6" s="119"/>
      <c r="R6" s="118" t="str">
        <f>integrantes_area!F14</f>
        <v>501 GRACIELA YOLANDAPEREZ GAVILANROJAS</v>
      </c>
      <c r="S6" s="119"/>
      <c r="T6" s="118" t="str">
        <f>integrantes_area!F15</f>
        <v xml:space="preserve"> </v>
      </c>
      <c r="U6" s="119"/>
      <c r="V6" s="118" t="str">
        <f>integrantes_area!F16</f>
        <v xml:space="preserve"> </v>
      </c>
      <c r="W6" s="119"/>
      <c r="X6" s="118" t="str">
        <f>integrantes_area!F17</f>
        <v xml:space="preserve"> </v>
      </c>
      <c r="Y6" s="119"/>
      <c r="Z6" s="118" t="str">
        <f>integrantes_area!F18</f>
        <v xml:space="preserve"> </v>
      </c>
      <c r="AA6" s="119"/>
      <c r="AB6" s="26" t="s">
        <v>84</v>
      </c>
    </row>
    <row r="7" spans="2:28" x14ac:dyDescent="0.25">
      <c r="B7" s="23" t="s">
        <v>154</v>
      </c>
      <c r="C7" s="35" t="s">
        <v>113</v>
      </c>
      <c r="D7" s="43">
        <f>COUNTIFS('1_1_3_1_paquete_didactico_manua'!A2:A20,integrantes_area!B7,'1_1_3_1_paquete_didactico_manua'!E2:E20, "I")</f>
        <v>0</v>
      </c>
      <c r="E7" s="43">
        <f>COUNTIFS('1_1_3_1_paquete_didactico_manua'!A2:A20,integrantes_area!B7,'1_1_3_1_paquete_didactico_manua'!E2:E20, "C")</f>
        <v>0</v>
      </c>
      <c r="F7" s="43">
        <f>COUNTIFS('1_1_3_1_paquete_didactico_manua'!A2:A20,integrantes_area!B8,'1_1_3_1_paquete_didactico_manua'!E2:E20, "I")</f>
        <v>0</v>
      </c>
      <c r="G7" s="43">
        <f>COUNTIFS('1_1_3_1_paquete_didactico_manua'!A2:A20,integrantes_area!B8,'1_1_3_1_paquete_didactico_manua'!E2:E20, "C")</f>
        <v>0</v>
      </c>
      <c r="H7" s="43">
        <f>COUNTIFS('1_1_3_1_paquete_didactico_manua'!A2:A20,integrantes_area!B9,'1_1_3_1_paquete_didactico_manua'!E2:E20, "I")</f>
        <v>0</v>
      </c>
      <c r="I7" s="43">
        <f>COUNTIFS('1_1_3_1_paquete_didactico_manua'!A2:A20,integrantes_area!B9,'1_1_3_1_paquete_didactico_manua'!E2:E20, "C")</f>
        <v>0</v>
      </c>
      <c r="J7" s="43">
        <f>COUNTIFS('1_1_3_1_paquete_didactico_manua'!A2:A20,integrantes_area!B10,'1_1_3_1_paquete_didactico_manua'!E2:E20, "I")</f>
        <v>0</v>
      </c>
      <c r="K7" s="43">
        <f>COUNTIFS('1_1_3_1_paquete_didactico_manua'!A2:A20,integrantes_area!B10,'1_1_3_1_paquete_didactico_manua'!E2:E20, "C")</f>
        <v>0</v>
      </c>
      <c r="L7" s="43">
        <f>COUNTIFS('1_1_3_1_paquete_didactico_manua'!A2:A20,integrantes_area!B11,'1_1_3_1_paquete_didactico_manua'!E2:E20, "I")</f>
        <v>0</v>
      </c>
      <c r="M7" s="43">
        <f>COUNTIFS('1_1_3_1_paquete_didactico_manua'!A2:A20,integrantes_area!B11,'1_1_3_1_paquete_didactico_manua'!E2:E20, "C")</f>
        <v>0</v>
      </c>
      <c r="N7" s="43">
        <f>COUNTIFS('1_1_3_1_paquete_didactico_manua'!A2:A20,integrantes_area!B12,'1_1_3_1_paquete_didactico_manua'!E2:E20, "I")</f>
        <v>0</v>
      </c>
      <c r="O7" s="43">
        <f>COUNTIFS('1_1_3_1_paquete_didactico_manua'!A2:A20,integrantes_area!B12,'1_1_3_1_paquete_didactico_manua'!E2:E20, "C")</f>
        <v>0</v>
      </c>
      <c r="P7" s="43">
        <f>COUNTIFS('1_1_3_1_paquete_didactico_manua'!A2:A20,integrantes_area!B13,'1_1_3_1_paquete_didactico_manua'!E2:E20, "I")</f>
        <v>0</v>
      </c>
      <c r="Q7" s="43">
        <f>COUNTIFS('1_1_3_1_paquete_didactico_manua'!A2:A20,integrantes_area!B13,'1_1_3_1_paquete_didactico_manua'!E2:E20, "C")</f>
        <v>0</v>
      </c>
      <c r="R7" s="43">
        <f>COUNTIFS('1_1_3_1_paquete_didactico_manua'!A2:A20,integrantes_area!B14,'1_1_3_1_paquete_didactico_manua'!E2:E20, "I")</f>
        <v>0</v>
      </c>
      <c r="S7" s="43">
        <f>COUNTIFS('1_1_3_1_paquete_didactico_manua'!A2:A20,integrantes_area!B14,'1_1_3_1_paquete_didactico_manua'!E2:E20, "C")</f>
        <v>0</v>
      </c>
      <c r="T7" s="43">
        <f>COUNTIFS('1_1_3_1_paquete_didactico_manua'!A2:A20,integrantes_area!B15,'1_1_3_1_paquete_didactico_manua'!E2:E20, "I")</f>
        <v>0</v>
      </c>
      <c r="U7" s="43">
        <f>COUNTIFS('1_1_3_1_paquete_didactico_manua'!A2:A20,integrantes_area!B15,'1_1_3_1_paquete_didactico_manua'!E2:E20, "C")</f>
        <v>0</v>
      </c>
      <c r="V7" s="43">
        <f>COUNTIFS('1_1_3_1_paquete_didactico_manua'!A2:A20,integrantes_area!B16,'1_1_3_1_paquete_didactico_manua'!E2:E20, "I")</f>
        <v>0</v>
      </c>
      <c r="W7" s="43">
        <f>COUNTIFS('1_1_3_1_paquete_didactico_manua'!A2:A20,integrantes_area!B16,'1_1_3_1_paquete_didactico_manua'!E2:E20, "C")</f>
        <v>0</v>
      </c>
      <c r="X7" s="43">
        <f>COUNTIFS('1_1_3_1_paquete_didactico_manua'!A2:A20,integrantes_area!B17,'1_1_3_1_paquete_didactico_manua'!E2:E20, "I")</f>
        <v>0</v>
      </c>
      <c r="Y7" s="43">
        <f>COUNTIFS('1_1_3_1_paquete_didactico_manua'!A2:A20,integrantes_area!B17,'1_1_3_1_paquete_didactico_manua'!E2:E20, "C")</f>
        <v>0</v>
      </c>
      <c r="Z7" s="43">
        <f>COUNTIFS('1_1_3_1_paquete_didactico_manua'!A2:A20,integrantes_area!B18,'1_1_3_1_paquete_didactico_manua'!E2:E20, "I")</f>
        <v>0</v>
      </c>
      <c r="AA7" s="43">
        <f>COUNTIFS('1_1_3_1_paquete_didactico_manua'!A2:A20,integrantes_area!B18,'1_1_3_1_paquete_didactico_manua'!E2:E20, "C")</f>
        <v>0</v>
      </c>
      <c r="AB7" s="22">
        <f t="shared" ref="AB7:AB30" si="0">SUM(D7:AA7)</f>
        <v>0</v>
      </c>
    </row>
    <row r="8" spans="2:28" x14ac:dyDescent="0.25">
      <c r="B8" s="23" t="s">
        <v>155</v>
      </c>
      <c r="C8" s="35" t="s">
        <v>108</v>
      </c>
      <c r="D8" s="43">
        <f>COUNTIFS('1_1_3_2_notas_de_curso_normal'!A2:A18,integrantes_area!B7,'1_1_3_2_notas_de_curso_normal'!E2:E18, "I")</f>
        <v>0</v>
      </c>
      <c r="E8" s="43">
        <f>COUNTIFS('1_1_3_2_notas_de_curso_normal'!A2:A18,integrantes_area!B7,'1_1_3_2_notas_de_curso_normal'!E2:E18, "C")</f>
        <v>0</v>
      </c>
      <c r="F8" s="43">
        <f>COUNTIFS('1_1_3_2_notas_de_curso_normal'!A2:A18,integrantes_area!B8,'1_1_3_2_notas_de_curso_normal'!E2:E18, "I")</f>
        <v>0</v>
      </c>
      <c r="G8" s="43">
        <f>COUNTIFS('1_1_3_2_notas_de_curso_normal'!A2:A18,integrantes_area!B8,'1_1_3_2_notas_de_curso_normal'!E2:E18, "C")</f>
        <v>0</v>
      </c>
      <c r="H8" s="43">
        <f>COUNTIFS('1_1_3_2_notas_de_curso_normal'!A2:A18,integrantes_area!B9,'1_1_3_2_notas_de_curso_normal'!E2:E18, "I")</f>
        <v>0</v>
      </c>
      <c r="I8" s="43">
        <f>COUNTIFS('1_1_3_2_notas_de_curso_normal'!A2:A18,integrantes_area!B9,'1_1_3_2_notas_de_curso_normal'!E2:E18, "C")</f>
        <v>0</v>
      </c>
      <c r="J8" s="43">
        <f>COUNTIFS('1_1_3_2_notas_de_curso_normal'!A2:A18,integrantes_area!B10,'1_1_3_2_notas_de_curso_normal'!E2:E18, "I")</f>
        <v>0</v>
      </c>
      <c r="K8" s="43">
        <f>COUNTIFS('1_1_3_2_notas_de_curso_normal'!A2:A18,integrantes_area!B10,'1_1_3_2_notas_de_curso_normal'!E2:E18, "C")</f>
        <v>0</v>
      </c>
      <c r="L8" s="43">
        <f>COUNTIFS('1_1_3_2_notas_de_curso_normal'!A2:A18,integrantes_area!B11,'1_1_3_2_notas_de_curso_normal'!E2:E18, "I")</f>
        <v>0</v>
      </c>
      <c r="M8" s="43">
        <f>COUNTIFS('1_1_3_2_notas_de_curso_normal'!A2:A18,integrantes_area!B11,'1_1_3_2_notas_de_curso_normal'!E2:E18, "C")</f>
        <v>0</v>
      </c>
      <c r="N8" s="43">
        <f>COUNTIFS('1_1_3_2_notas_de_curso_normal'!A2:A18,integrantes_area!B12,'1_1_3_2_notas_de_curso_normal'!E2:E18, "I")</f>
        <v>0</v>
      </c>
      <c r="O8" s="43">
        <f>COUNTIFS('1_1_3_2_notas_de_curso_normal'!A2:A18,integrantes_area!B12,'1_1_3_2_notas_de_curso_normal'!E2:E18, "C")</f>
        <v>0</v>
      </c>
      <c r="P8" s="43">
        <f>COUNTIFS('1_1_3_2_notas_de_curso_normal'!A2:A18,integrantes_area!B13,'1_1_3_2_notas_de_curso_normal'!E2:E18, "I")</f>
        <v>0</v>
      </c>
      <c r="Q8" s="43">
        <f>COUNTIFS('1_1_3_2_notas_de_curso_normal'!A2:A18,integrantes_area!B13,'1_1_3_2_notas_de_curso_normal'!E2:E18, "C")</f>
        <v>0</v>
      </c>
      <c r="R8" s="43">
        <f>COUNTIFS('1_1_3_2_notas_de_curso_normal'!A2:A18,integrantes_area!B14,'1_1_3_2_notas_de_curso_normal'!E2:E18, "I")</f>
        <v>0</v>
      </c>
      <c r="S8" s="43">
        <f>COUNTIFS('1_1_3_2_notas_de_curso_normal'!A2:A18,integrantes_area!B14,'1_1_3_2_notas_de_curso_normal'!E2:E18, "C")</f>
        <v>0</v>
      </c>
      <c r="T8" s="43">
        <f>COUNTIFS('1_1_3_2_notas_de_curso_normal'!A2:A18,integrantes_area!B15,'1_1_3_2_notas_de_curso_normal'!E2:E18, "I")</f>
        <v>0</v>
      </c>
      <c r="U8" s="43">
        <f>COUNTIFS('1_1_3_2_notas_de_curso_normal'!A2:A18,integrantes_area!B15,'1_1_3_2_notas_de_curso_normal'!E2:E18, "C")</f>
        <v>0</v>
      </c>
      <c r="V8" s="43">
        <f>COUNTIFS('1_1_3_2_notas_de_curso_normal'!A2:A18,integrantes_area!B16,'1_1_3_2_notas_de_curso_normal'!E2:E18, "I")</f>
        <v>0</v>
      </c>
      <c r="W8" s="43">
        <f>COUNTIFS('1_1_3_2_notas_de_curso_normal'!A2:A18,integrantes_area!B16,'1_1_3_2_notas_de_curso_normal'!E2:E18, "C")</f>
        <v>0</v>
      </c>
      <c r="X8" s="43">
        <f>COUNTIFS('1_1_3_2_notas_de_curso_normal'!A2:A18,integrantes_area!B17,'1_1_3_2_notas_de_curso_normal'!E2:E18, "I")</f>
        <v>0</v>
      </c>
      <c r="Y8" s="43">
        <f>COUNTIFS('1_1_3_2_notas_de_curso_normal'!A2:A18,integrantes_area!B17,'1_1_3_2_notas_de_curso_normal'!E2:E18, "C")</f>
        <v>0</v>
      </c>
      <c r="Z8" s="43">
        <f>COUNTIFS('1_1_3_2_notas_de_curso_normal'!A2:A18,integrantes_area!B18,'1_1_3_2_notas_de_curso_normal'!E2:E18, "I")</f>
        <v>0</v>
      </c>
      <c r="AA8" s="43">
        <f>COUNTIFS('1_1_3_2_notas_de_curso_normal'!A2:A18,integrantes_area!B18,'1_1_3_2_notas_de_curso_normal'!E2:E18, "C")</f>
        <v>0</v>
      </c>
      <c r="AB8" s="22">
        <f t="shared" si="0"/>
        <v>0</v>
      </c>
    </row>
    <row r="9" spans="2:28" x14ac:dyDescent="0.25">
      <c r="B9" s="23" t="s">
        <v>156</v>
      </c>
      <c r="C9" s="35" t="s">
        <v>109</v>
      </c>
      <c r="D9" s="43">
        <f>COUNTIFS('1_1_3_3_notas_de_curso_especial'!A2:A18,integrantes_area!B7,'1_1_3_3_notas_de_curso_especial'!E2:E18, "I")</f>
        <v>0</v>
      </c>
      <c r="E9" s="43">
        <f>COUNTIFS('1_1_3_3_notas_de_curso_especial'!A2:A18,integrantes_area!B7,'1_1_3_3_notas_de_curso_especial'!E2:E18, "C")</f>
        <v>0</v>
      </c>
      <c r="F9" s="43">
        <f>COUNTIFS('1_1_3_3_notas_de_curso_especial'!A2:A18,integrantes_area!B8,'1_1_3_3_notas_de_curso_especial'!E2:E18, "I")</f>
        <v>0</v>
      </c>
      <c r="G9" s="43">
        <f>COUNTIFS('1_1_3_3_notas_de_curso_especial'!A2:A18,integrantes_area!B8,'1_1_3_3_notas_de_curso_especial'!E2:E18, "C")</f>
        <v>0</v>
      </c>
      <c r="H9" s="43">
        <f>COUNTIFS('1_1_3_3_notas_de_curso_especial'!A2:A18,integrantes_area!B9,'1_1_3_3_notas_de_curso_especial'!E2:E18, "I")</f>
        <v>0</v>
      </c>
      <c r="I9" s="43">
        <f>COUNTIFS('1_1_3_3_notas_de_curso_especial'!A2:A18,integrantes_area!B9,'1_1_3_3_notas_de_curso_especial'!E2:E18, "C")</f>
        <v>0</v>
      </c>
      <c r="J9" s="43">
        <f>COUNTIFS('1_1_3_3_notas_de_curso_especial'!A2:A18,integrantes_area!B10,'1_1_3_3_notas_de_curso_especial'!E2:E18, "I")</f>
        <v>0</v>
      </c>
      <c r="K9" s="43">
        <f>COUNTIFS('1_1_3_3_notas_de_curso_especial'!A2:A18,integrantes_area!B10,'1_1_3_3_notas_de_curso_especial'!E2:E18, "C")</f>
        <v>0</v>
      </c>
      <c r="L9" s="43">
        <f>COUNTIFS('1_1_3_3_notas_de_curso_especial'!A2:A18,integrantes_area!B11,'1_1_3_3_notas_de_curso_especial'!E2:E18, "I")</f>
        <v>0</v>
      </c>
      <c r="M9" s="43">
        <f>COUNTIFS('1_1_3_3_notas_de_curso_especial'!A2:A18,integrantes_area!B11,'1_1_3_3_notas_de_curso_especial'!E2:E18, "C")</f>
        <v>0</v>
      </c>
      <c r="N9" s="43">
        <f>COUNTIFS('1_1_3_3_notas_de_curso_especial'!A2:A18,integrantes_area!B12,'1_1_3_3_notas_de_curso_especial'!E2:E18, "I")</f>
        <v>0</v>
      </c>
      <c r="O9" s="43">
        <f>COUNTIFS('1_1_3_3_notas_de_curso_especial'!A2:A18,integrantes_area!B12,'1_1_3_3_notas_de_curso_especial'!E2:E18, "C")</f>
        <v>0</v>
      </c>
      <c r="P9" s="43">
        <f>COUNTIFS('1_1_3_3_notas_de_curso_especial'!A2:A18,integrantes_area!B13,'1_1_3_3_notas_de_curso_especial'!E2:E18, "I")</f>
        <v>0</v>
      </c>
      <c r="Q9" s="43">
        <f>COUNTIFS('1_1_3_3_notas_de_curso_especial'!A2:A18,integrantes_area!B13,'1_1_3_3_notas_de_curso_especial'!E2:E18, "C")</f>
        <v>0</v>
      </c>
      <c r="R9" s="43">
        <f>COUNTIFS('1_1_3_3_notas_de_curso_especial'!A2:A18,integrantes_area!B14,'1_1_3_3_notas_de_curso_especial'!E2:E18, "I")</f>
        <v>0</v>
      </c>
      <c r="S9" s="43">
        <f>COUNTIFS('1_1_3_3_notas_de_curso_especial'!A2:A18,integrantes_area!B14,'1_1_3_3_notas_de_curso_especial'!E2:E18, "C")</f>
        <v>0</v>
      </c>
      <c r="T9" s="43">
        <f>COUNTIFS('1_1_3_3_notas_de_curso_especial'!A2:A18,integrantes_area!B15,'1_1_3_3_notas_de_curso_especial'!E2:E18, "I")</f>
        <v>0</v>
      </c>
      <c r="U9" s="43">
        <f>COUNTIFS('1_1_3_3_notas_de_curso_especial'!A2:A18,integrantes_area!B15,'1_1_3_3_notas_de_curso_especial'!E2:E18, "C")</f>
        <v>0</v>
      </c>
      <c r="V9" s="43">
        <f>COUNTIFS('1_1_3_3_notas_de_curso_especial'!A2:A18,integrantes_area!B16,'1_1_3_3_notas_de_curso_especial'!E2:E18, "I")</f>
        <v>0</v>
      </c>
      <c r="W9" s="43">
        <f>COUNTIFS('1_1_3_3_notas_de_curso_especial'!A2:A18,integrantes_area!B16,'1_1_3_3_notas_de_curso_especial'!E2:E18, "C")</f>
        <v>0</v>
      </c>
      <c r="X9" s="43">
        <f>COUNTIFS('1_1_3_3_notas_de_curso_especial'!A2:A18,integrantes_area!B17,'1_1_3_3_notas_de_curso_especial'!E2:E18, "I")</f>
        <v>0</v>
      </c>
      <c r="Y9" s="43">
        <f>COUNTIFS('1_1_3_3_notas_de_curso_especial'!A2:A18,integrantes_area!B17,'1_1_3_3_notas_de_curso_especial'!E2:E18, "C")</f>
        <v>0</v>
      </c>
      <c r="Z9" s="43">
        <f>COUNTIFS('1_1_3_3_notas_de_curso_especial'!A2:A18,integrantes_area!B18,'1_1_3_3_notas_de_curso_especial'!E2:E18, "I")</f>
        <v>0</v>
      </c>
      <c r="AA9" s="43">
        <f>COUNTIFS('1_1_3_3_notas_de_curso_especial'!A2:A18,integrantes_area!B18,'1_1_3_3_notas_de_curso_especial'!E2:E18, "C")</f>
        <v>0</v>
      </c>
      <c r="AB9" s="38">
        <f t="shared" si="0"/>
        <v>0</v>
      </c>
    </row>
    <row r="10" spans="2:28" x14ac:dyDescent="0.25">
      <c r="B10" s="23" t="s">
        <v>157</v>
      </c>
      <c r="C10" s="35" t="s">
        <v>110</v>
      </c>
      <c r="D10" s="43">
        <f>COUNTIFS('1_1_3_4_antologias_comentadas'!A2:A18,integrantes_area!B7,'1_1_3_4_antologias_comentadas'!E2:E18, "I")</f>
        <v>0</v>
      </c>
      <c r="E10" s="43">
        <f>COUNTIFS('1_1_3_4_antologias_comentadas'!A2:A18,integrantes_area!B7,'1_1_3_4_antologias_comentadas'!E2:E18, "C")</f>
        <v>0</v>
      </c>
      <c r="F10" s="43">
        <f>COUNTIFS('1_1_3_4_antologias_comentadas'!A2:A18,integrantes_area!B8,'1_1_3_4_antologias_comentadas'!E2:E18, "I")</f>
        <v>0</v>
      </c>
      <c r="G10" s="43">
        <f>COUNTIFS('1_1_3_4_antologias_comentadas'!A2:A18,integrantes_area!B8,'1_1_3_4_antologias_comentadas'!E2:E18, "C")</f>
        <v>0</v>
      </c>
      <c r="H10" s="43">
        <f>COUNTIFS('1_1_3_4_antologias_comentadas'!A2:A18,integrantes_area!B9,'1_1_3_4_antologias_comentadas'!E2:E18, "I")</f>
        <v>0</v>
      </c>
      <c r="I10" s="43">
        <f>COUNTIFS('1_1_3_4_antologias_comentadas'!A2:A18,integrantes_area!B9,'1_1_3_4_antologias_comentadas'!E2:E18, "C")</f>
        <v>0</v>
      </c>
      <c r="J10" s="43">
        <f>COUNTIFS('1_1_3_4_antologias_comentadas'!A2:A18,integrantes_area!B10,'1_1_3_4_antologias_comentadas'!E2:E18, "I")</f>
        <v>0</v>
      </c>
      <c r="K10" s="43">
        <f>COUNTIFS('1_1_3_4_antologias_comentadas'!A2:A18,integrantes_area!B10,'1_1_3_4_antologias_comentadas'!E2:E18, "C")</f>
        <v>0</v>
      </c>
      <c r="L10" s="43">
        <f>COUNTIFS('1_1_3_4_antologias_comentadas'!A2:A18,integrantes_area!B11,'1_1_3_4_antologias_comentadas'!E2:E18, "I")</f>
        <v>0</v>
      </c>
      <c r="M10" s="43">
        <f>COUNTIFS('1_1_3_4_antologias_comentadas'!A2:A18,integrantes_area!B11,'1_1_3_4_antologias_comentadas'!E2:E18, "C")</f>
        <v>0</v>
      </c>
      <c r="N10" s="43">
        <f>COUNTIFS('1_1_3_4_antologias_comentadas'!A2:A18,integrantes_area!B12,'1_1_3_4_antologias_comentadas'!E2:E18, "I")</f>
        <v>0</v>
      </c>
      <c r="O10" s="43">
        <f>COUNTIFS('1_1_3_4_antologias_comentadas'!A2:A18,integrantes_area!B12,'1_1_3_4_antologias_comentadas'!E2:E18, "C")</f>
        <v>0</v>
      </c>
      <c r="P10" s="43">
        <f>COUNTIFS('1_1_3_4_antologias_comentadas'!A2:A18,integrantes_area!B13,'1_1_3_4_antologias_comentadas'!E2:E18, "I")</f>
        <v>0</v>
      </c>
      <c r="Q10" s="43">
        <f>COUNTIFS('1_1_3_4_antologias_comentadas'!A2:A18,integrantes_area!B13,'1_1_3_4_antologias_comentadas'!E2:E18, "C")</f>
        <v>0</v>
      </c>
      <c r="R10" s="43">
        <f>COUNTIFS('1_1_3_4_antologias_comentadas'!A2:A18,integrantes_area!B14,'1_1_3_4_antologias_comentadas'!E2:E18, "I")</f>
        <v>0</v>
      </c>
      <c r="S10" s="43">
        <f>COUNTIFS('1_1_3_4_antologias_comentadas'!A2:A18,integrantes_area!B14,'1_1_3_4_antologias_comentadas'!E2:E18, "C")</f>
        <v>0</v>
      </c>
      <c r="T10" s="43">
        <f>COUNTIFS('1_1_3_4_antologias_comentadas'!A2:A18,integrantes_area!B15,'1_1_3_4_antologias_comentadas'!E2:E18, "I")</f>
        <v>0</v>
      </c>
      <c r="U10" s="43">
        <f>COUNTIFS('1_1_3_4_antologias_comentadas'!A2:A18,integrantes_area!B15,'1_1_3_4_antologias_comentadas'!E2:E18, "C")</f>
        <v>0</v>
      </c>
      <c r="V10" s="43">
        <f>COUNTIFS('1_1_3_4_antologias_comentadas'!A2:A18,integrantes_area!B16,'1_1_3_4_antologias_comentadas'!E2:E18, "I")</f>
        <v>0</v>
      </c>
      <c r="W10" s="43">
        <f>COUNTIFS('1_1_3_4_antologias_comentadas'!A2:A18,integrantes_area!B16,'1_1_3_4_antologias_comentadas'!E2:E18, "C")</f>
        <v>0</v>
      </c>
      <c r="X10" s="43">
        <f>COUNTIFS('1_1_3_4_antologias_comentadas'!A2:A18,integrantes_area!B17,'1_1_3_4_antologias_comentadas'!E2:E18, "I")</f>
        <v>0</v>
      </c>
      <c r="Y10" s="43">
        <f>COUNTIFS('1_1_3_4_antologias_comentadas'!A2:A18,integrantes_area!B17,'1_1_3_4_antologias_comentadas'!E2:E18, "C")</f>
        <v>0</v>
      </c>
      <c r="Z10" s="43">
        <f>COUNTIFS('1_1_3_4_antologias_comentadas'!A2:A18,integrantes_area!B18,'1_1_3_4_antologias_comentadas'!E2:E18, "I")</f>
        <v>0</v>
      </c>
      <c r="AA10" s="43">
        <f>COUNTIFS('1_1_3_4_antologias_comentadas'!A2:A18,integrantes_area!B18,'1_1_3_4_antologias_comentadas'!E2:E18, "C")</f>
        <v>0</v>
      </c>
      <c r="AB10" s="22">
        <f t="shared" si="0"/>
        <v>0</v>
      </c>
    </row>
    <row r="11" spans="2:28" x14ac:dyDescent="0.25">
      <c r="B11" s="23" t="s">
        <v>158</v>
      </c>
      <c r="C11" s="35" t="s">
        <v>111</v>
      </c>
      <c r="D11" s="43">
        <f>COUNTIFS('1_1_3_5_libros_de_texto'!A2:A18,integrantes_area!B7,'1_1_3_5_libros_de_texto'!E2:E18, "I")</f>
        <v>0</v>
      </c>
      <c r="E11" s="43">
        <f>COUNTIFS('1_1_3_5_libros_de_texto'!A2:A18,integrantes_area!B7,'1_1_3_5_libros_de_texto'!E2:E18, "C")</f>
        <v>0</v>
      </c>
      <c r="F11" s="43">
        <f>COUNTIFS('1_1_3_5_libros_de_texto'!A2:A18,integrantes_area!B8,'1_1_3_5_libros_de_texto'!E2:E18, "I")</f>
        <v>0</v>
      </c>
      <c r="G11" s="43">
        <f>COUNTIFS('1_1_3_5_libros_de_texto'!A2:A18,integrantes_area!B8,'1_1_3_5_libros_de_texto'!E2:E18, "C")</f>
        <v>0</v>
      </c>
      <c r="H11" s="43">
        <f>COUNTIFS('1_1_3_5_libros_de_texto'!A2:A18,integrantes_area!B9,'1_1_3_5_libros_de_texto'!E2:E18, "I")</f>
        <v>0</v>
      </c>
      <c r="I11" s="43">
        <f>COUNTIFS('1_1_3_5_libros_de_texto'!A2:A18,integrantes_area!B9,'1_1_3_5_libros_de_texto'!E2:E18, "C")</f>
        <v>0</v>
      </c>
      <c r="J11" s="43">
        <f>COUNTIFS('1_1_3_5_libros_de_texto'!A2:A18,integrantes_area!B10,'1_1_3_5_libros_de_texto'!E2:E18, "I")</f>
        <v>0</v>
      </c>
      <c r="K11" s="43">
        <f>COUNTIFS('1_1_3_5_libros_de_texto'!A2:A18,integrantes_area!B10,'1_1_3_5_libros_de_texto'!E2:E18, "C")</f>
        <v>0</v>
      </c>
      <c r="L11" s="43">
        <f>COUNTIFS('1_1_3_5_libros_de_texto'!A2:A18,integrantes_area!B11,'1_1_3_5_libros_de_texto'!E2:E18, "I")</f>
        <v>0</v>
      </c>
      <c r="M11" s="43">
        <f>COUNTIFS('1_1_3_5_libros_de_texto'!A2:A18,integrantes_area!B11,'1_1_3_5_libros_de_texto'!E2:E18, "C")</f>
        <v>0</v>
      </c>
      <c r="N11" s="43">
        <f>COUNTIFS('1_1_3_5_libros_de_texto'!A2:A18,integrantes_area!B12,'1_1_3_5_libros_de_texto'!E2:E18, "I")</f>
        <v>0</v>
      </c>
      <c r="O11" s="43">
        <f>COUNTIFS('1_1_3_5_libros_de_texto'!A2:A18,integrantes_area!B12,'1_1_3_5_libros_de_texto'!E2:E18, "C")</f>
        <v>0</v>
      </c>
      <c r="P11" s="43">
        <f>COUNTIFS('1_1_3_5_libros_de_texto'!A2:A18,integrantes_area!B13,'1_1_3_5_libros_de_texto'!E2:E18, "I")</f>
        <v>0</v>
      </c>
      <c r="Q11" s="43">
        <f>COUNTIFS('1_1_3_5_libros_de_texto'!A2:A18,integrantes_area!B13,'1_1_3_5_libros_de_texto'!E2:E18, "C")</f>
        <v>0</v>
      </c>
      <c r="R11" s="43">
        <f>COUNTIFS('1_1_3_5_libros_de_texto'!A2:A18,integrantes_area!B14,'1_1_3_5_libros_de_texto'!E2:E18, "I")</f>
        <v>0</v>
      </c>
      <c r="S11" s="43">
        <f>COUNTIFS('1_1_3_5_libros_de_texto'!A2:A18,integrantes_area!B14,'1_1_3_5_libros_de_texto'!E2:E18, "C")</f>
        <v>0</v>
      </c>
      <c r="T11" s="43">
        <f>COUNTIFS('1_1_3_5_libros_de_texto'!A2:A18,integrantes_area!B15,'1_1_3_5_libros_de_texto'!E2:E18, "I")</f>
        <v>0</v>
      </c>
      <c r="U11" s="43">
        <f>COUNTIFS('1_1_3_5_libros_de_texto'!A2:A18,integrantes_area!B15,'1_1_3_5_libros_de_texto'!E2:E18, "C")</f>
        <v>0</v>
      </c>
      <c r="V11" s="43">
        <f>COUNTIFS('1_1_3_5_libros_de_texto'!A2:A18,integrantes_area!B16,'1_1_3_5_libros_de_texto'!E2:E18, "I")</f>
        <v>0</v>
      </c>
      <c r="W11" s="43">
        <f>COUNTIFS('1_1_3_5_libros_de_texto'!A2:A18,integrantes_area!B16,'1_1_3_5_libros_de_texto'!E2:E18, "C")</f>
        <v>0</v>
      </c>
      <c r="X11" s="43">
        <f>COUNTIFS('1_1_3_5_libros_de_texto'!A2:A18,integrantes_area!B17,'1_1_3_5_libros_de_texto'!E2:E18, "I")</f>
        <v>0</v>
      </c>
      <c r="Y11" s="43">
        <f>COUNTIFS('1_1_3_5_libros_de_texto'!A2:A18,integrantes_area!B17,'1_1_3_5_libros_de_texto'!E2:E18, "C")</f>
        <v>0</v>
      </c>
      <c r="Z11" s="43">
        <f>COUNTIFS('1_1_3_5_libros_de_texto'!A2:A18,integrantes_area!B18,'1_1_3_5_libros_de_texto'!E2:E18, "I")</f>
        <v>0</v>
      </c>
      <c r="AA11" s="43">
        <f>COUNTIFS('1_1_3_5_libros_de_texto'!A2:A18,integrantes_area!B18,'1_1_3_5_libros_de_texto'!E2:E18, "C")</f>
        <v>0</v>
      </c>
      <c r="AB11" s="22">
        <f t="shared" si="0"/>
        <v>0</v>
      </c>
    </row>
    <row r="12" spans="2:28" x14ac:dyDescent="0.25">
      <c r="B12" s="23" t="s">
        <v>159</v>
      </c>
      <c r="C12" s="35" t="s">
        <v>112</v>
      </c>
      <c r="D12" s="43">
        <f>COUNTIFS('1_1_3_6_doct_audio_video_cine_f'!A2:A18,integrantes_area!B7,'1_1_3_6_doct_audio_video_cine_f'!E2:E18, "I")</f>
        <v>0</v>
      </c>
      <c r="E12" s="43">
        <f>COUNTIFS('1_1_3_6_doct_audio_video_cine_f'!A2:A18,integrantes_area!B7,'1_1_3_6_doct_audio_video_cine_f'!E2:E18, "C")</f>
        <v>0</v>
      </c>
      <c r="F12" s="43">
        <f>COUNTIFS('1_1_3_6_doct_audio_video_cine_f'!A2:A18,integrantes_area!B8,'1_1_3_6_doct_audio_video_cine_f'!E2:E18, "I")</f>
        <v>0</v>
      </c>
      <c r="G12" s="43">
        <f>COUNTIFS('1_1_3_6_doct_audio_video_cine_f'!A2:A18,integrantes_area!B8,'1_1_3_6_doct_audio_video_cine_f'!E2:E18, "C")</f>
        <v>0</v>
      </c>
      <c r="H12" s="43">
        <f>COUNTIFS('1_1_3_6_doct_audio_video_cine_f'!A2:A18,integrantes_area!B9,'1_1_3_6_doct_audio_video_cine_f'!E2:E18, "I")</f>
        <v>0</v>
      </c>
      <c r="I12" s="43">
        <f>COUNTIFS('1_1_3_6_doct_audio_video_cine_f'!A2:A18,integrantes_area!B9,'1_1_3_6_doct_audio_video_cine_f'!E2:E18, "C")</f>
        <v>0</v>
      </c>
      <c r="J12" s="43">
        <f>COUNTIFS('1_1_3_6_doct_audio_video_cine_f'!A2:A18,integrantes_area!B10,'1_1_3_6_doct_audio_video_cine_f'!E2:E18, "I")</f>
        <v>0</v>
      </c>
      <c r="K12" s="43">
        <f>COUNTIFS('1_1_3_6_doct_audio_video_cine_f'!A2:A18,integrantes_area!B10,'1_1_3_6_doct_audio_video_cine_f'!E2:E18, "C")</f>
        <v>0</v>
      </c>
      <c r="L12" s="43">
        <f>COUNTIFS('1_1_3_6_doct_audio_video_cine_f'!A2:A18,integrantes_area!B11,'1_1_3_6_doct_audio_video_cine_f'!E2:E18, "I")</f>
        <v>0</v>
      </c>
      <c r="M12" s="43">
        <f>COUNTIFS('1_1_3_6_doct_audio_video_cine_f'!A2:A18,integrantes_area!B11,'1_1_3_6_doct_audio_video_cine_f'!E2:E18, "C")</f>
        <v>0</v>
      </c>
      <c r="N12" s="43">
        <f>COUNTIFS('1_1_3_6_doct_audio_video_cine_f'!A2:A18,integrantes_area!B12,'1_1_3_6_doct_audio_video_cine_f'!E2:E18, "I")</f>
        <v>0</v>
      </c>
      <c r="O12" s="43">
        <f>COUNTIFS('1_1_3_6_doct_audio_video_cine_f'!A2:A18,integrantes_area!B12,'1_1_3_6_doct_audio_video_cine_f'!E2:E18, "C")</f>
        <v>0</v>
      </c>
      <c r="P12" s="43">
        <f>COUNTIFS('1_1_3_6_doct_audio_video_cine_f'!A2:A18,integrantes_area!B13,'1_1_3_6_doct_audio_video_cine_f'!E2:E18, "I")</f>
        <v>0</v>
      </c>
      <c r="Q12" s="43">
        <f>COUNTIFS('1_1_3_6_doct_audio_video_cine_f'!A2:A18,integrantes_area!B13,'1_1_3_6_doct_audio_video_cine_f'!E2:E18, "C")</f>
        <v>0</v>
      </c>
      <c r="R12" s="43">
        <f>COUNTIFS('1_1_3_6_doct_audio_video_cine_f'!A2:A18,integrantes_area!B14,'1_1_3_6_doct_audio_video_cine_f'!E2:E18, "I")</f>
        <v>0</v>
      </c>
      <c r="S12" s="43">
        <f>COUNTIFS('1_1_3_6_doct_audio_video_cine_f'!A2:A18,integrantes_area!B14,'1_1_3_6_doct_audio_video_cine_f'!E2:E18, "C")</f>
        <v>0</v>
      </c>
      <c r="T12" s="43">
        <f>COUNTIFS('1_1_3_6_doct_audio_video_cine_f'!A2:A18,integrantes_area!B15,'1_1_3_6_doct_audio_video_cine_f'!E2:E18, "I")</f>
        <v>0</v>
      </c>
      <c r="U12" s="43">
        <f>COUNTIFS('1_1_3_6_doct_audio_video_cine_f'!A2:A18,integrantes_area!B15,'1_1_3_6_doct_audio_video_cine_f'!E2:E18, "C")</f>
        <v>0</v>
      </c>
      <c r="V12" s="43">
        <f>COUNTIFS('1_1_3_6_doct_audio_video_cine_f'!A2:A18,integrantes_area!B16,'1_1_3_6_doct_audio_video_cine_f'!E2:E18, "I")</f>
        <v>0</v>
      </c>
      <c r="W12" s="43">
        <f>COUNTIFS('1_1_3_6_doct_audio_video_cine_f'!A2:A18,integrantes_area!B16,'1_1_3_6_doct_audio_video_cine_f'!E2:E18, "C")</f>
        <v>0</v>
      </c>
      <c r="X12" s="43">
        <f>COUNTIFS('1_1_3_6_doct_audio_video_cine_f'!A2:A18,integrantes_area!B17,'1_1_3_6_doct_audio_video_cine_f'!E2:E18, "I")</f>
        <v>0</v>
      </c>
      <c r="Y12" s="43">
        <f>COUNTIFS('1_1_3_6_doct_audio_video_cine_f'!A2:A18,integrantes_area!B17,'1_1_3_6_doct_audio_video_cine_f'!E2:E18, "C")</f>
        <v>0</v>
      </c>
      <c r="Z12" s="43">
        <f>COUNTIFS('1_1_3_6_doct_audio_video_cine_f'!A2:A18,integrantes_area!B18,'1_1_3_6_doct_audio_video_cine_f'!E2:E18, "I")</f>
        <v>0</v>
      </c>
      <c r="AA12" s="43">
        <f>COUNTIFS('1_1_3_6_doct_audio_video_cine_f'!A2:A18,integrantes_area!B18,'1_1_3_6_doct_audio_video_cine_f'!E2:E18, "C")</f>
        <v>0</v>
      </c>
      <c r="AB12" s="22">
        <f t="shared" si="0"/>
        <v>0</v>
      </c>
    </row>
    <row r="13" spans="2:28" x14ac:dyDescent="0.25">
      <c r="B13" s="23" t="s">
        <v>160</v>
      </c>
      <c r="C13" s="35" t="s">
        <v>114</v>
      </c>
      <c r="D13" s="43">
        <f>COUNTIFS('1_1_3_7_equipo_laboratorio_mod_'!A2:A18,integrantes_area!B7,'1_1_3_7_equipo_laboratorio_mod_'!E2:E18, "I")</f>
        <v>0</v>
      </c>
      <c r="E13" s="43">
        <f>COUNTIFS('1_1_3_7_equipo_laboratorio_mod_'!A2:A18,integrantes_area!B7,'1_1_3_7_equipo_laboratorio_mod_'!E2:E18, "C")</f>
        <v>0</v>
      </c>
      <c r="F13" s="43">
        <f>COUNTIFS('1_1_3_7_equipo_laboratorio_mod_'!A2:A18,integrantes_area!B8,'1_1_3_7_equipo_laboratorio_mod_'!E2:E18, "I")</f>
        <v>0</v>
      </c>
      <c r="G13" s="43">
        <f>COUNTIFS('1_1_3_7_equipo_laboratorio_mod_'!A2:A18,integrantes_area!B8,'1_1_3_7_equipo_laboratorio_mod_'!E2:E18, "C")</f>
        <v>0</v>
      </c>
      <c r="H13" s="43">
        <f>COUNTIFS('1_1_3_7_equipo_laboratorio_mod_'!A2:A18,integrantes_area!B9,'1_1_3_7_equipo_laboratorio_mod_'!E2:E18, "I")</f>
        <v>0</v>
      </c>
      <c r="I13" s="43">
        <f>COUNTIFS('1_1_3_7_equipo_laboratorio_mod_'!A2:A18,integrantes_area!B9,'1_1_3_7_equipo_laboratorio_mod_'!E2:E18, "C")</f>
        <v>0</v>
      </c>
      <c r="J13" s="43">
        <f>COUNTIFS('1_1_3_7_equipo_laboratorio_mod_'!A2:A18,integrantes_area!B10,'1_1_3_7_equipo_laboratorio_mod_'!E2:E18, "I")</f>
        <v>0</v>
      </c>
      <c r="K13" s="43">
        <f>COUNTIFS('1_1_3_7_equipo_laboratorio_mod_'!A2:A18,integrantes_area!B10,'1_1_3_7_equipo_laboratorio_mod_'!E2:E18, "C")</f>
        <v>0</v>
      </c>
      <c r="L13" s="43">
        <f>COUNTIFS('1_1_3_7_equipo_laboratorio_mod_'!A2:A18,integrantes_area!B11,'1_1_3_7_equipo_laboratorio_mod_'!E2:E18, "I")</f>
        <v>0</v>
      </c>
      <c r="M13" s="43">
        <f>COUNTIFS('1_1_3_7_equipo_laboratorio_mod_'!A2:A18,integrantes_area!B11,'1_1_3_7_equipo_laboratorio_mod_'!E2:E18, "C")</f>
        <v>0</v>
      </c>
      <c r="N13" s="43">
        <f>COUNTIFS('1_1_3_7_equipo_laboratorio_mod_'!A2:A18,integrantes_area!B12,'1_1_3_7_equipo_laboratorio_mod_'!E2:E18, "I")</f>
        <v>0</v>
      </c>
      <c r="O13" s="43">
        <f>COUNTIFS('1_1_3_7_equipo_laboratorio_mod_'!A2:A18,integrantes_area!B12,'1_1_3_7_equipo_laboratorio_mod_'!E2:E18, "C")</f>
        <v>0</v>
      </c>
      <c r="P13" s="43">
        <f>COUNTIFS('1_1_3_7_equipo_laboratorio_mod_'!A2:A18,integrantes_area!B13,'1_1_3_7_equipo_laboratorio_mod_'!E2:E18, "I")</f>
        <v>0</v>
      </c>
      <c r="Q13" s="43">
        <f>COUNTIFS('1_1_3_7_equipo_laboratorio_mod_'!A2:A18,integrantes_area!B13,'1_1_3_7_equipo_laboratorio_mod_'!E2:E18, "C")</f>
        <v>0</v>
      </c>
      <c r="R13" s="43">
        <f>COUNTIFS('1_1_3_7_equipo_laboratorio_mod_'!A2:A18,integrantes_area!B14,'1_1_3_7_equipo_laboratorio_mod_'!E2:E18, "I")</f>
        <v>0</v>
      </c>
      <c r="S13" s="43">
        <f>COUNTIFS('1_1_3_7_equipo_laboratorio_mod_'!A2:A18,integrantes_area!B14,'1_1_3_7_equipo_laboratorio_mod_'!E2:E18, "C")</f>
        <v>0</v>
      </c>
      <c r="T13" s="43">
        <f>COUNTIFS('1_1_3_7_equipo_laboratorio_mod_'!A2:A18,integrantes_area!B15,'1_1_3_7_equipo_laboratorio_mod_'!E2:E18, "I")</f>
        <v>0</v>
      </c>
      <c r="U13" s="43">
        <f>COUNTIFS('1_1_3_7_equipo_laboratorio_mod_'!A2:A18,integrantes_area!B15,'1_1_3_7_equipo_laboratorio_mod_'!E2:E18, "C")</f>
        <v>0</v>
      </c>
      <c r="V13" s="43">
        <f>COUNTIFS('1_1_3_7_equipo_laboratorio_mod_'!A2:A18,integrantes_area!B16,'1_1_3_7_equipo_laboratorio_mod_'!E2:E18, "I")</f>
        <v>0</v>
      </c>
      <c r="W13" s="43">
        <f>COUNTIFS('1_1_3_7_equipo_laboratorio_mod_'!A2:A18,integrantes_area!B16,'1_1_3_7_equipo_laboratorio_mod_'!E2:E18, "C")</f>
        <v>0</v>
      </c>
      <c r="X13" s="43">
        <f>COUNTIFS('1_1_3_7_equipo_laboratorio_mod_'!A2:A18,integrantes_area!B17,'1_1_3_7_equipo_laboratorio_mod_'!E2:E18, "I")</f>
        <v>0</v>
      </c>
      <c r="Y13" s="43">
        <f>COUNTIFS('1_1_3_7_equipo_laboratorio_mod_'!A2:A18,integrantes_area!B17,'1_1_3_7_equipo_laboratorio_mod_'!E2:E18, "C")</f>
        <v>0</v>
      </c>
      <c r="Z13" s="43">
        <f>COUNTIFS('1_1_3_7_equipo_laboratorio_mod_'!A2:A18,integrantes_area!B18,'1_1_3_7_equipo_laboratorio_mod_'!E2:E18, "I")</f>
        <v>0</v>
      </c>
      <c r="AA13" s="43">
        <f>COUNTIFS('1_1_3_7_equipo_laboratorio_mod_'!A2:A18,integrantes_area!B18,'1_1_3_7_equipo_laboratorio_mod_'!E2:E18, "C")</f>
        <v>0</v>
      </c>
      <c r="AB13" s="22">
        <f t="shared" si="0"/>
        <v>0</v>
      </c>
    </row>
    <row r="14" spans="2:28" x14ac:dyDescent="0.25">
      <c r="B14" s="23" t="s">
        <v>161</v>
      </c>
      <c r="C14" s="35" t="s">
        <v>115</v>
      </c>
      <c r="D14" s="43">
        <f>COUNTIFS('1_1_3_8_des_paq_comp_plataforma'!A2:A18,integrantes_area!B7,'1_1_3_8_des_paq_comp_plataforma'!E2:E18, "I")</f>
        <v>0</v>
      </c>
      <c r="E14" s="43">
        <f>COUNTIFS('1_1_3_8_des_paq_comp_plataforma'!A2:A18,integrantes_area!B7,'1_1_3_8_des_paq_comp_plataforma'!E2:E18, "C")</f>
        <v>0</v>
      </c>
      <c r="F14" s="43">
        <f>COUNTIFS('1_1_3_8_des_paq_comp_plataforma'!A2:A18,integrantes_area!B8,'1_1_3_8_des_paq_comp_plataforma'!E2:E18, "I")</f>
        <v>0</v>
      </c>
      <c r="G14" s="43">
        <f>COUNTIFS('1_1_3_8_des_paq_comp_plataforma'!A2:A18,integrantes_area!B8,'1_1_3_8_des_paq_comp_plataforma'!E2:E18, "C")</f>
        <v>0</v>
      </c>
      <c r="H14" s="43">
        <f>COUNTIFS('1_1_3_8_des_paq_comp_plataforma'!A2:A18,integrantes_area!B9,'1_1_3_8_des_paq_comp_plataforma'!E2:E18, "I")</f>
        <v>0</v>
      </c>
      <c r="I14" s="43">
        <f>COUNTIFS('1_1_3_8_des_paq_comp_plataforma'!A2:A18,integrantes_area!B9,'1_1_3_8_des_paq_comp_plataforma'!E2:E18, "C")</f>
        <v>0</v>
      </c>
      <c r="J14" s="43">
        <f>COUNTIFS('1_1_3_8_des_paq_comp_plataforma'!A2:A18,integrantes_area!B10,'1_1_3_8_des_paq_comp_plataforma'!E2:E18, "I")</f>
        <v>0</v>
      </c>
      <c r="K14" s="43">
        <f>COUNTIFS('1_1_3_8_des_paq_comp_plataforma'!A2:A18,integrantes_area!B10,'1_1_3_8_des_paq_comp_plataforma'!E2:E18, "C")</f>
        <v>0</v>
      </c>
      <c r="L14" s="43">
        <f>COUNTIFS('1_1_3_8_des_paq_comp_plataforma'!A2:A18,integrantes_area!B11,'1_1_3_8_des_paq_comp_plataforma'!E2:E18, "I")</f>
        <v>0</v>
      </c>
      <c r="M14" s="43">
        <f>COUNTIFS('1_1_3_8_des_paq_comp_plataforma'!A2:A18,integrantes_area!B11,'1_1_3_8_des_paq_comp_plataforma'!E2:E18, "C")</f>
        <v>0</v>
      </c>
      <c r="N14" s="43">
        <f>COUNTIFS('1_1_3_8_des_paq_comp_plataforma'!A2:A18,integrantes_area!B12,'1_1_3_8_des_paq_comp_plataforma'!E2:E18, "I")</f>
        <v>0</v>
      </c>
      <c r="O14" s="43">
        <f>COUNTIFS('1_1_3_8_des_paq_comp_plataforma'!A2:A18,integrantes_area!B12,'1_1_3_8_des_paq_comp_plataforma'!E2:E18, "C")</f>
        <v>0</v>
      </c>
      <c r="P14" s="43">
        <f>COUNTIFS('1_1_3_8_des_paq_comp_plataforma'!A2:A18,integrantes_area!B13,'1_1_3_8_des_paq_comp_plataforma'!E2:E18, "I")</f>
        <v>0</v>
      </c>
      <c r="Q14" s="43">
        <f>COUNTIFS('1_1_3_8_des_paq_comp_plataforma'!A2:A18,integrantes_area!B13,'1_1_3_8_des_paq_comp_plataforma'!E2:E18, "C")</f>
        <v>0</v>
      </c>
      <c r="R14" s="43">
        <f>COUNTIFS('1_1_3_8_des_paq_comp_plataforma'!A2:A18,integrantes_area!B14,'1_1_3_8_des_paq_comp_plataforma'!E2:E18, "I")</f>
        <v>0</v>
      </c>
      <c r="S14" s="43">
        <f>COUNTIFS('1_1_3_8_des_paq_comp_plataforma'!A2:A18,integrantes_area!B14,'1_1_3_8_des_paq_comp_plataforma'!E2:E18, "C")</f>
        <v>0</v>
      </c>
      <c r="T14" s="43">
        <f>COUNTIFS('1_1_3_8_des_paq_comp_plataforma'!A2:A18,integrantes_area!B15,'1_1_3_8_des_paq_comp_plataforma'!E2:E18, "I")</f>
        <v>0</v>
      </c>
      <c r="U14" s="43">
        <f>COUNTIFS('1_1_3_8_des_paq_comp_plataforma'!A2:A18,integrantes_area!B15,'1_1_3_8_des_paq_comp_plataforma'!E2:E18, "C")</f>
        <v>0</v>
      </c>
      <c r="V14" s="43">
        <f>COUNTIFS('1_1_3_8_des_paq_comp_plataforma'!A2:A18,integrantes_area!B16,'1_1_3_8_des_paq_comp_plataforma'!E2:E18, "I")</f>
        <v>0</v>
      </c>
      <c r="W14" s="43">
        <f>COUNTIFS('1_1_3_8_des_paq_comp_plataforma'!A2:A18,integrantes_area!B16,'1_1_3_8_des_paq_comp_plataforma'!E2:E18, "C")</f>
        <v>0</v>
      </c>
      <c r="X14" s="43">
        <f>COUNTIFS('1_1_3_8_des_paq_comp_plataforma'!A2:A18,integrantes_area!B17,'1_1_3_8_des_paq_comp_plataforma'!E2:E18, "I")</f>
        <v>0</v>
      </c>
      <c r="Y14" s="43">
        <f>COUNTIFS('1_1_3_8_des_paq_comp_plataforma'!A2:A18,integrantes_area!B17,'1_1_3_8_des_paq_comp_plataforma'!E2:E18, "C")</f>
        <v>0</v>
      </c>
      <c r="Z14" s="43">
        <f>COUNTIFS('1_1_3_8_des_paq_comp_plataforma'!A2:A18,integrantes_area!B18,'1_1_3_8_des_paq_comp_plataforma'!E2:E18, "I")</f>
        <v>0</v>
      </c>
      <c r="AA14" s="43">
        <f>COUNTIFS('1_1_3_8_des_paq_comp_plataforma'!A2:A18,integrantes_area!B18,'1_1_3_8_des_paq_comp_plataforma'!E2:E18, "C")</f>
        <v>0</v>
      </c>
      <c r="AB14" s="22">
        <f t="shared" si="0"/>
        <v>0</v>
      </c>
    </row>
    <row r="15" spans="2:28" x14ac:dyDescent="0.25">
      <c r="B15" s="23" t="s">
        <v>162</v>
      </c>
      <c r="C15" s="35" t="s">
        <v>116</v>
      </c>
      <c r="D15" s="43">
        <f>COUNTIFS('1_1_3_9_trad_public_de_libros'!A2:A18,integrantes_area!B7,'1_1_3_9_trad_public_de_libros'!E2:E18, "I")</f>
        <v>0</v>
      </c>
      <c r="E15" s="43">
        <f>COUNTIFS('1_1_3_9_trad_public_de_libros'!A2:A18,integrantes_area!B7,'1_1_3_9_trad_public_de_libros'!E2:E18, "C")</f>
        <v>0</v>
      </c>
      <c r="F15" s="43">
        <f>COUNTIFS('1_1_3_9_trad_public_de_libros'!A2:A18,integrantes_area!B8,'1_1_3_9_trad_public_de_libros'!E2:E18, "I")</f>
        <v>0</v>
      </c>
      <c r="G15" s="43">
        <f>COUNTIFS('1_1_3_9_trad_public_de_libros'!A2:A18,integrantes_area!B8,'1_1_3_9_trad_public_de_libros'!E2:E18, "C")</f>
        <v>0</v>
      </c>
      <c r="H15" s="43">
        <f>COUNTIFS('1_1_3_9_trad_public_de_libros'!A2:A18,integrantes_area!B9,'1_1_3_9_trad_public_de_libros'!E2:E18, "I")</f>
        <v>0</v>
      </c>
      <c r="I15" s="43">
        <f>COUNTIFS('1_1_3_9_trad_public_de_libros'!A2:A18,integrantes_area!B9,'1_1_3_9_trad_public_de_libros'!E2:E18, "C")</f>
        <v>0</v>
      </c>
      <c r="J15" s="43">
        <f>COUNTIFS('1_1_3_9_trad_public_de_libros'!A2:A18,integrantes_area!B10,'1_1_3_9_trad_public_de_libros'!E2:E18, "I")</f>
        <v>0</v>
      </c>
      <c r="K15" s="43">
        <f>COUNTIFS('1_1_3_9_trad_public_de_libros'!A2:A18,integrantes_area!B10,'1_1_3_9_trad_public_de_libros'!E2:E18, "C")</f>
        <v>0</v>
      </c>
      <c r="L15" s="43">
        <f>COUNTIFS('1_1_3_9_trad_public_de_libros'!A2:A18,integrantes_area!B11,'1_1_3_9_trad_public_de_libros'!E2:E18, "I")</f>
        <v>0</v>
      </c>
      <c r="M15" s="43">
        <f>COUNTIFS('1_1_3_9_trad_public_de_libros'!A2:A18,integrantes_area!B11,'1_1_3_9_trad_public_de_libros'!E2:E18, "C")</f>
        <v>0</v>
      </c>
      <c r="N15" s="43">
        <f>COUNTIFS('1_1_3_9_trad_public_de_libros'!A2:A18,integrantes_area!B12,'1_1_3_9_trad_public_de_libros'!E2:E18, "I")</f>
        <v>0</v>
      </c>
      <c r="O15" s="43">
        <f>COUNTIFS('1_1_3_9_trad_public_de_libros'!A2:A18,integrantes_area!B12,'1_1_3_9_trad_public_de_libros'!E2:E18, "C")</f>
        <v>0</v>
      </c>
      <c r="P15" s="43">
        <f>COUNTIFS('1_1_3_9_trad_public_de_libros'!A2:A18,integrantes_area!B13,'1_1_3_9_trad_public_de_libros'!E2:E18, "I")</f>
        <v>0</v>
      </c>
      <c r="Q15" s="43">
        <f>COUNTIFS('1_1_3_9_trad_public_de_libros'!A2:A18,integrantes_area!B13,'1_1_3_9_trad_public_de_libros'!E2:E18, "C")</f>
        <v>0</v>
      </c>
      <c r="R15" s="43">
        <f>COUNTIFS('1_1_3_9_trad_public_de_libros'!A2:A18,integrantes_area!B14,'1_1_3_9_trad_public_de_libros'!E2:E18, "I")</f>
        <v>0</v>
      </c>
      <c r="S15" s="43">
        <f>COUNTIFS('1_1_3_9_trad_public_de_libros'!A2:A18,integrantes_area!B14,'1_1_3_9_trad_public_de_libros'!E2:E18, "C")</f>
        <v>0</v>
      </c>
      <c r="T15" s="43">
        <f>COUNTIFS('1_1_3_9_trad_public_de_libros'!A2:A18,integrantes_area!B15,'1_1_3_9_trad_public_de_libros'!E2:E18, "I")</f>
        <v>0</v>
      </c>
      <c r="U15" s="43">
        <f>COUNTIFS('1_1_3_9_trad_public_de_libros'!A2:A18,integrantes_area!B15,'1_1_3_9_trad_public_de_libros'!E2:E18, "C")</f>
        <v>0</v>
      </c>
      <c r="V15" s="43">
        <f>COUNTIFS('1_1_3_9_trad_public_de_libros'!A2:A18,integrantes_area!B16,'1_1_3_9_trad_public_de_libros'!E2:E18, "I")</f>
        <v>0</v>
      </c>
      <c r="W15" s="43">
        <f>COUNTIFS('1_1_3_9_trad_public_de_libros'!A2:A18,integrantes_area!B16,'1_1_3_9_trad_public_de_libros'!E2:E18, "C")</f>
        <v>0</v>
      </c>
      <c r="X15" s="43">
        <f>COUNTIFS('1_1_3_9_trad_public_de_libros'!A2:A18,integrantes_area!B17,'1_1_3_9_trad_public_de_libros'!E2:E18, "I")</f>
        <v>0</v>
      </c>
      <c r="Y15" s="43">
        <f>COUNTIFS('1_1_3_9_trad_public_de_libros'!A2:A18,integrantes_area!B17,'1_1_3_9_trad_public_de_libros'!E2:E18, "C")</f>
        <v>0</v>
      </c>
      <c r="Z15" s="43">
        <f>COUNTIFS('1_1_3_9_trad_public_de_libros'!A2:A18,integrantes_area!B18,'1_1_3_9_trad_public_de_libros'!E2:E18, "I")</f>
        <v>0</v>
      </c>
      <c r="AA15" s="43">
        <f>COUNTIFS('1_1_3_9_trad_public_de_libros'!A2:A18,integrantes_area!B18,'1_1_3_9_trad_public_de_libros'!E2:E18, "C")</f>
        <v>0</v>
      </c>
      <c r="AB15" s="22">
        <f t="shared" si="0"/>
        <v>0</v>
      </c>
    </row>
    <row r="16" spans="2:28" x14ac:dyDescent="0.25">
      <c r="B16" s="23" t="s">
        <v>163</v>
      </c>
      <c r="C16" s="35" t="s">
        <v>117</v>
      </c>
      <c r="D16" s="43">
        <f>COUNTIFS('1_1_3_10_trad_public_articulo'!A2:A18,integrantes_area!B7,'1_1_3_10_trad_public_articulo'!E2:E18, "I")</f>
        <v>0</v>
      </c>
      <c r="E16" s="43">
        <f>COUNTIFS('1_1_3_10_trad_public_articulo'!A2:A18,integrantes_area!B7,'1_1_3_10_trad_public_articulo'!E2:E18, "C")</f>
        <v>0</v>
      </c>
      <c r="F16" s="43">
        <f>COUNTIFS('1_1_3_10_trad_public_articulo'!A2:A18,integrantes_area!B8,'1_1_3_10_trad_public_articulo'!E2:E18, "I")</f>
        <v>0</v>
      </c>
      <c r="G16" s="43">
        <f>COUNTIFS('1_1_3_10_trad_public_articulo'!A2:A18,integrantes_area!B8,'1_1_3_10_trad_public_articulo'!E2:E18, "C")</f>
        <v>0</v>
      </c>
      <c r="H16" s="43">
        <f>COUNTIFS('1_1_3_10_trad_public_articulo'!A2:A18,integrantes_area!B9,'1_1_3_10_trad_public_articulo'!E2:E18, "I")</f>
        <v>0</v>
      </c>
      <c r="I16" s="43">
        <f>COUNTIFS('1_1_3_10_trad_public_articulo'!A2:A18,integrantes_area!B9,'1_1_3_10_trad_public_articulo'!E2:E18, "C")</f>
        <v>0</v>
      </c>
      <c r="J16" s="43">
        <f>COUNTIFS('1_1_3_10_trad_public_articulo'!A2:A18,integrantes_area!B10,'1_1_3_10_trad_public_articulo'!E2:E18, "I")</f>
        <v>0</v>
      </c>
      <c r="K16" s="43">
        <f>COUNTIFS('1_1_3_10_trad_public_articulo'!A2:A18,integrantes_area!B10,'1_1_3_10_trad_public_articulo'!E2:E18, "C")</f>
        <v>0</v>
      </c>
      <c r="L16" s="43">
        <f>COUNTIFS('1_1_3_10_trad_public_articulo'!A2:A18,integrantes_area!B11,'1_1_3_10_trad_public_articulo'!E2:E18, "I")</f>
        <v>0</v>
      </c>
      <c r="M16" s="43">
        <f>COUNTIFS('1_1_3_10_trad_public_articulo'!A2:A18,integrantes_area!B11,'1_1_3_10_trad_public_articulo'!E2:E18, "C")</f>
        <v>0</v>
      </c>
      <c r="N16" s="43">
        <f>COUNTIFS('1_1_3_10_trad_public_articulo'!A2:A18,integrantes_area!B12,'1_1_3_10_trad_public_articulo'!E2:E18, "I")</f>
        <v>0</v>
      </c>
      <c r="O16" s="43">
        <f>COUNTIFS('1_1_3_10_trad_public_articulo'!A2:A18,integrantes_area!B12,'1_1_3_10_trad_public_articulo'!E2:E18, "C")</f>
        <v>0</v>
      </c>
      <c r="P16" s="43">
        <f>COUNTIFS('1_1_3_10_trad_public_articulo'!A2:A18,integrantes_area!B13,'1_1_3_10_trad_public_articulo'!E2:E18, "I")</f>
        <v>0</v>
      </c>
      <c r="Q16" s="43">
        <f>COUNTIFS('1_1_3_10_trad_public_articulo'!A2:A18,integrantes_area!B13,'1_1_3_10_trad_public_articulo'!E2:E18, "C")</f>
        <v>0</v>
      </c>
      <c r="R16" s="43">
        <f>COUNTIFS('1_1_3_10_trad_public_articulo'!A2:A18,integrantes_area!B14,'1_1_3_10_trad_public_articulo'!E2:E18, "I")</f>
        <v>0</v>
      </c>
      <c r="S16" s="43">
        <f>COUNTIFS('1_1_3_10_trad_public_articulo'!A2:A18,integrantes_area!B14,'1_1_3_10_trad_public_articulo'!E2:E18, "C")</f>
        <v>0</v>
      </c>
      <c r="T16" s="43">
        <f>COUNTIFS('1_1_3_10_trad_public_articulo'!A2:A18,integrantes_area!B15,'1_1_3_10_trad_public_articulo'!E2:E18, "I")</f>
        <v>0</v>
      </c>
      <c r="U16" s="43">
        <f>COUNTIFS('1_1_3_10_trad_public_articulo'!A2:A18,integrantes_area!B15,'1_1_3_10_trad_public_articulo'!E2:E18, "C")</f>
        <v>0</v>
      </c>
      <c r="V16" s="43">
        <f>COUNTIFS('1_1_3_10_trad_public_articulo'!A2:A18,integrantes_area!B16,'1_1_3_10_trad_public_articulo'!E2:E18, "I")</f>
        <v>0</v>
      </c>
      <c r="W16" s="43">
        <f>COUNTIFS('1_1_3_10_trad_public_articulo'!A2:A18,integrantes_area!B16,'1_1_3_10_trad_public_articulo'!E2:E18, "C")</f>
        <v>0</v>
      </c>
      <c r="X16" s="43">
        <f>COUNTIFS('1_1_3_10_trad_public_articulo'!A2:A18,integrantes_area!B17,'1_1_3_10_trad_public_articulo'!E2:E18, "I")</f>
        <v>0</v>
      </c>
      <c r="Y16" s="43">
        <f>COUNTIFS('1_1_3_10_trad_public_articulo'!A2:A18,integrantes_area!B17,'1_1_3_10_trad_public_articulo'!E2:E18, "C")</f>
        <v>0</v>
      </c>
      <c r="Z16" s="43">
        <f>COUNTIFS('1_1_3_10_trad_public_articulo'!A2:A18,integrantes_area!B18,'1_1_3_10_trad_public_articulo'!E2:E18, "I")</f>
        <v>0</v>
      </c>
      <c r="AA16" s="43">
        <f>COUNTIFS('1_1_3_10_trad_public_articulo'!A2:A18,integrantes_area!B18,'1_1_3_10_trad_public_articulo'!E2:E18, "C")</f>
        <v>0</v>
      </c>
      <c r="AB16" s="22">
        <f t="shared" si="0"/>
        <v>0</v>
      </c>
    </row>
    <row r="17" spans="2:28" x14ac:dyDescent="0.25">
      <c r="B17" s="25" t="s">
        <v>164</v>
      </c>
      <c r="C17" s="35" t="s">
        <v>118</v>
      </c>
      <c r="D17" s="43">
        <f>COUNTIFS('1_1_3_11_trad_edit_documentales'!A2:A18,integrantes_area!B7,'1_1_3_11_trad_edit_documentales'!E2:E18, "I")</f>
        <v>0</v>
      </c>
      <c r="E17" s="43">
        <f>COUNTIFS('1_1_3_11_trad_edit_documentales'!A2:A18,integrantes_area!B7,'1_1_3_11_trad_edit_documentales'!E2:E18, "C")</f>
        <v>0</v>
      </c>
      <c r="F17" s="43">
        <f>COUNTIFS('1_1_3_11_trad_edit_documentales'!A2:A18,integrantes_area!B8,'1_1_3_11_trad_edit_documentales'!E2:E18, "I")</f>
        <v>0</v>
      </c>
      <c r="G17" s="43">
        <f>COUNTIFS('1_1_3_11_trad_edit_documentales'!A2:A18,integrantes_area!B8,'1_1_3_11_trad_edit_documentales'!E2:E18, "C")</f>
        <v>0</v>
      </c>
      <c r="H17" s="43">
        <f>COUNTIFS('1_1_3_11_trad_edit_documentales'!A2:A18,integrantes_area!B9,'1_1_3_11_trad_edit_documentales'!E2:E18, "I")</f>
        <v>0</v>
      </c>
      <c r="I17" s="43">
        <f>COUNTIFS('1_1_3_11_trad_edit_documentales'!A2:A18,integrantes_area!B9,'1_1_3_11_trad_edit_documentales'!E2:E18, "C")</f>
        <v>0</v>
      </c>
      <c r="J17" s="43">
        <f>COUNTIFS('1_1_3_11_trad_edit_documentales'!A2:A18,integrantes_area!B10,'1_1_3_11_trad_edit_documentales'!E2:E18, "I")</f>
        <v>0</v>
      </c>
      <c r="K17" s="43">
        <f>COUNTIFS('1_1_3_11_trad_edit_documentales'!A2:A18,integrantes_area!B10,'1_1_3_11_trad_edit_documentales'!E2:E18, "C")</f>
        <v>0</v>
      </c>
      <c r="L17" s="43">
        <f>COUNTIFS('1_1_3_11_trad_edit_documentales'!A2:A18,integrantes_area!B11,'1_1_3_11_trad_edit_documentales'!E2:E18, "I")</f>
        <v>0</v>
      </c>
      <c r="M17" s="43">
        <f>COUNTIFS('1_1_3_11_trad_edit_documentales'!A2:A18,integrantes_area!B11,'1_1_3_11_trad_edit_documentales'!E2:E18, "C")</f>
        <v>0</v>
      </c>
      <c r="N17" s="43">
        <f>COUNTIFS('1_1_3_11_trad_edit_documentales'!A2:A18,integrantes_area!B12,'1_1_3_11_trad_edit_documentales'!E2:E18, "I")</f>
        <v>0</v>
      </c>
      <c r="O17" s="43">
        <f>COUNTIFS('1_1_3_11_trad_edit_documentales'!A2:A18,integrantes_area!B12,'1_1_3_11_trad_edit_documentales'!E2:E18, "C")</f>
        <v>0</v>
      </c>
      <c r="P17" s="43">
        <f>COUNTIFS('1_1_3_11_trad_edit_documentales'!A2:A18,integrantes_area!B13,'1_1_3_11_trad_edit_documentales'!E2:E18, "I")</f>
        <v>0</v>
      </c>
      <c r="Q17" s="43">
        <f>COUNTIFS('1_1_3_11_trad_edit_documentales'!A2:A18,integrantes_area!B13,'1_1_3_11_trad_edit_documentales'!E2:E18, "C")</f>
        <v>0</v>
      </c>
      <c r="R17" s="43">
        <f>COUNTIFS('1_1_3_11_trad_edit_documentales'!A2:A18,integrantes_area!B14,'1_1_3_11_trad_edit_documentales'!E2:E18, "I")</f>
        <v>0</v>
      </c>
      <c r="S17" s="43">
        <f>COUNTIFS('1_1_3_11_trad_edit_documentales'!A2:A18,integrantes_area!B14,'1_1_3_11_trad_edit_documentales'!E2:E18, "C")</f>
        <v>0</v>
      </c>
      <c r="T17" s="43">
        <f>COUNTIFS('1_1_3_11_trad_edit_documentales'!A2:A18,integrantes_area!B15,'1_1_3_11_trad_edit_documentales'!E2:E18, "I")</f>
        <v>0</v>
      </c>
      <c r="U17" s="43">
        <f>COUNTIFS('1_1_3_11_trad_edit_documentales'!A2:A18,integrantes_area!B15,'1_1_3_11_trad_edit_documentales'!E2:E18, "C")</f>
        <v>0</v>
      </c>
      <c r="V17" s="43">
        <f>COUNTIFS('1_1_3_11_trad_edit_documentales'!A2:A18,integrantes_area!B16,'1_1_3_11_trad_edit_documentales'!E2:E18, "I")</f>
        <v>0</v>
      </c>
      <c r="W17" s="43">
        <f>COUNTIFS('1_1_3_11_trad_edit_documentales'!A2:A18,integrantes_area!B16,'1_1_3_11_trad_edit_documentales'!E2:E18, "C")</f>
        <v>0</v>
      </c>
      <c r="X17" s="43">
        <f>COUNTIFS('1_1_3_11_trad_edit_documentales'!A2:A18,integrantes_area!B17,'1_1_3_11_trad_edit_documentales'!E2:E18, "I")</f>
        <v>0</v>
      </c>
      <c r="Y17" s="43">
        <f>COUNTIFS('1_1_3_11_trad_edit_documentales'!A2:A18,integrantes_area!B17,'1_1_3_11_trad_edit_documentales'!E2:E18, "C")</f>
        <v>0</v>
      </c>
      <c r="Z17" s="43">
        <f>COUNTIFS('1_1_3_11_trad_edit_documentales'!A2:A18,integrantes_area!B18,'1_1_3_11_trad_edit_documentales'!E2:E18, "I")</f>
        <v>0</v>
      </c>
      <c r="AA17" s="43">
        <f>COUNTIFS('1_1_3_11_trad_edit_documentales'!A2:A18,integrantes_area!B18,'1_1_3_11_trad_edit_documentales'!E2:E18, "C")</f>
        <v>0</v>
      </c>
      <c r="AB17" s="22">
        <f t="shared" si="0"/>
        <v>0</v>
      </c>
    </row>
    <row r="18" spans="2:28" x14ac:dyDescent="0.25">
      <c r="B18" s="25" t="s">
        <v>165</v>
      </c>
      <c r="C18" s="35" t="s">
        <v>119</v>
      </c>
      <c r="D18" s="24">
        <f>COUNTIFS('1_1_3_12_des_aula_virtual'!A2:A18,integrantes_area!B7,'1_1_3_12_des_aula_virtual'!E2:E18, "I")</f>
        <v>0</v>
      </c>
      <c r="E18" s="43">
        <f>COUNTIFS('1_1_3_12_des_aula_virtual'!A2:A18,integrantes_area!B7,'1_1_3_12_des_aula_virtual'!E2:E18, "C")</f>
        <v>0</v>
      </c>
      <c r="F18" s="43">
        <f>COUNTIFS('1_1_3_12_des_aula_virtual'!A2:A18,integrantes_area!B8,'1_1_3_12_des_aula_virtual'!E2:E18, "I")</f>
        <v>0</v>
      </c>
      <c r="G18" s="43">
        <f>COUNTIFS('1_1_3_12_des_aula_virtual'!A2:A18,integrantes_area!B8,'1_1_3_12_des_aula_virtual'!E2:E18, "C")</f>
        <v>0</v>
      </c>
      <c r="H18" s="43">
        <f>COUNTIFS('1_1_3_12_des_aula_virtual'!A2:A18,integrantes_area!B9,'1_1_3_12_des_aula_virtual'!E2:E18, "I")</f>
        <v>0</v>
      </c>
      <c r="I18" s="43">
        <f>COUNTIFS('1_1_3_12_des_aula_virtual'!A2:A18,integrantes_area!B9,'1_1_3_12_des_aula_virtual'!E2:E18, "C")</f>
        <v>0</v>
      </c>
      <c r="J18" s="43">
        <f>COUNTIFS('1_1_3_12_des_aula_virtual'!A2:A18,integrantes_area!B10,'1_1_3_12_des_aula_virtual'!E2:E18, "I")</f>
        <v>0</v>
      </c>
      <c r="K18" s="43">
        <f>COUNTIFS('1_1_3_12_des_aula_virtual'!A2:A18,integrantes_area!B10,'1_1_3_12_des_aula_virtual'!E2:E18, "C")</f>
        <v>0</v>
      </c>
      <c r="L18" s="43">
        <f>COUNTIFS('1_1_3_12_des_aula_virtual'!A2:A18,integrantes_area!B11,'1_1_3_12_des_aula_virtual'!E2:E18, "I")</f>
        <v>0</v>
      </c>
      <c r="M18" s="43">
        <f>COUNTIFS('1_1_3_12_des_aula_virtual'!A2:A18,integrantes_area!B11,'1_1_3_12_des_aula_virtual'!E2:E18, "C")</f>
        <v>0</v>
      </c>
      <c r="N18" s="43">
        <f>COUNTIFS('1_1_3_12_des_aula_virtual'!A2:A18,integrantes_area!B12,'1_1_3_12_des_aula_virtual'!E2:E18, "I")</f>
        <v>0</v>
      </c>
      <c r="O18" s="43">
        <f>COUNTIFS('1_1_3_12_des_aula_virtual'!A2:A18,integrantes_area!B12,'1_1_3_12_des_aula_virtual'!E2:E18, "C")</f>
        <v>0</v>
      </c>
      <c r="P18" s="43">
        <f>COUNTIFS('1_1_3_12_des_aula_virtual'!A2:A18,integrantes_area!B13,'1_1_3_12_des_aula_virtual'!E2:E18, "I")</f>
        <v>0</v>
      </c>
      <c r="Q18" s="43">
        <f>COUNTIFS('1_1_3_12_des_aula_virtual'!A2:A18,integrantes_area!B13,'1_1_3_12_des_aula_virtual'!E2:E18, "C")</f>
        <v>0</v>
      </c>
      <c r="R18" s="43">
        <f>COUNTIFS('1_1_3_12_des_aula_virtual'!A2:A18,integrantes_area!B14,'1_1_3_12_des_aula_virtual'!E2:E18, "I")</f>
        <v>0</v>
      </c>
      <c r="S18" s="43">
        <f>COUNTIFS('1_1_3_12_des_aula_virtual'!A2:A18,integrantes_area!B14,'1_1_3_12_des_aula_virtual'!E2:E18, "C")</f>
        <v>0</v>
      </c>
      <c r="T18" s="43">
        <f>COUNTIFS('1_1_3_12_des_aula_virtual'!A2:A18,integrantes_area!B15,'1_1_3_12_des_aula_virtual'!E2:E18, "I")</f>
        <v>0</v>
      </c>
      <c r="U18" s="43">
        <f>COUNTIFS('1_1_3_12_des_aula_virtual'!A2:A18,integrantes_area!B15,'1_1_3_12_des_aula_virtual'!E2:E18, "C")</f>
        <v>0</v>
      </c>
      <c r="V18" s="43">
        <f>COUNTIFS('1_1_3_12_des_aula_virtual'!A2:A18,integrantes_area!B16,'1_1_3_12_des_aula_virtual'!E2:E18, "I")</f>
        <v>0</v>
      </c>
      <c r="W18" s="43">
        <f>COUNTIFS('1_1_3_12_des_aula_virtual'!A2:A18,integrantes_area!B16,'1_1_3_12_des_aula_virtual'!E2:E18, "C")</f>
        <v>0</v>
      </c>
      <c r="X18" s="43">
        <f>COUNTIFS('1_1_3_12_des_aula_virtual'!A2:A18,integrantes_area!B17,'1_1_3_12_des_aula_virtual'!E2:E18, "I")</f>
        <v>0</v>
      </c>
      <c r="Y18" s="43">
        <f>COUNTIFS('1_1_3_12_des_aula_virtual'!A2:A18,integrantes_area!B17,'1_1_3_12_des_aula_virtual'!E2:E18, "C")</f>
        <v>0</v>
      </c>
      <c r="Z18" s="43">
        <f>COUNTIFS('1_1_3_12_des_aula_virtual'!A2:A18,integrantes_area!B18,'1_1_3_12_des_aula_virtual'!E2:E18, "I")</f>
        <v>0</v>
      </c>
      <c r="AA18" s="43">
        <f>COUNTIFS('1_1_3_12_des_aula_virtual'!A2:A18,integrantes_area!B18,'1_1_3_12_des_aula_virtual'!E2:E18, "C")</f>
        <v>0</v>
      </c>
      <c r="AB18" s="22">
        <f t="shared" si="0"/>
        <v>0</v>
      </c>
    </row>
    <row r="19" spans="2:28" x14ac:dyDescent="0.25">
      <c r="B19" s="25" t="s">
        <v>166</v>
      </c>
      <c r="C19" s="35" t="s">
        <v>120</v>
      </c>
      <c r="D19" s="24">
        <f>COUNTIFS('1_2_1_1_reporte_invest_tecnico'!A2:A18,integrantes_area!B7,'1_2_1_1_reporte_invest_tecnico'!E2:E18, "I")</f>
        <v>0</v>
      </c>
      <c r="E19" s="43">
        <f>COUNTIFS('1_2_1_1_reporte_invest_tecnico'!A2:A18,integrantes_area!B7,'1_2_1_1_reporte_invest_tecnico'!E2:E18, "C")</f>
        <v>0</v>
      </c>
      <c r="F19" s="43">
        <f>COUNTIFS('1_2_1_1_reporte_invest_tecnico'!A2:A18,integrantes_area!B8,'1_2_1_1_reporte_invest_tecnico'!E2:E18, "I")</f>
        <v>0</v>
      </c>
      <c r="G19" s="43">
        <f>COUNTIFS('1_2_1_1_reporte_invest_tecnico'!A2:A18,integrantes_area!B8,'1_2_1_1_reporte_invest_tecnico'!E2:E18, "C")</f>
        <v>0</v>
      </c>
      <c r="H19" s="43">
        <f>COUNTIFS('1_2_1_1_reporte_invest_tecnico'!A2:A18,integrantes_area!B9,'1_2_1_1_reporte_invest_tecnico'!E2:E18, "I")</f>
        <v>0</v>
      </c>
      <c r="I19" s="43">
        <f>COUNTIFS('1_2_1_1_reporte_invest_tecnico'!A2:A18,integrantes_area!B9,'1_2_1_1_reporte_invest_tecnico'!E2:E18, "C")</f>
        <v>0</v>
      </c>
      <c r="J19" s="43">
        <f>COUNTIFS('1_2_1_1_reporte_invest_tecnico'!A2:A18,integrantes_area!B10,'1_2_1_1_reporte_invest_tecnico'!E2:E18, "I")</f>
        <v>0</v>
      </c>
      <c r="K19" s="43">
        <f>COUNTIFS('1_2_1_1_reporte_invest_tecnico'!A2:A18,integrantes_area!B10,'1_2_1_1_reporte_invest_tecnico'!E2:E18, "C")</f>
        <v>0</v>
      </c>
      <c r="L19" s="43">
        <f>COUNTIFS('1_2_1_1_reporte_invest_tecnico'!A2:A18,integrantes_area!B11,'1_2_1_1_reporte_invest_tecnico'!E2:E18, "I")</f>
        <v>0</v>
      </c>
      <c r="M19" s="43">
        <f>COUNTIFS('1_2_1_1_reporte_invest_tecnico'!A2:A18,integrantes_area!B11,'1_2_1_1_reporte_invest_tecnico'!E2:E18, "C")</f>
        <v>0</v>
      </c>
      <c r="N19" s="43">
        <f>COUNTIFS('1_2_1_1_reporte_invest_tecnico'!A2:A18,integrantes_area!B12,'1_2_1_1_reporte_invest_tecnico'!E2:E18, "I")</f>
        <v>0</v>
      </c>
      <c r="O19" s="43">
        <f>COUNTIFS('1_2_1_1_reporte_invest_tecnico'!A2:A18,integrantes_area!B12,'1_2_1_1_reporte_invest_tecnico'!E2:E18, "C")</f>
        <v>0</v>
      </c>
      <c r="P19" s="43">
        <f>COUNTIFS('1_2_1_1_reporte_invest_tecnico'!A2:A18,integrantes_area!B13,'1_2_1_1_reporte_invest_tecnico'!E2:E18, "I")</f>
        <v>0</v>
      </c>
      <c r="Q19" s="43">
        <f>COUNTIFS('1_2_1_1_reporte_invest_tecnico'!A2:A18,integrantes_area!B13,'1_2_1_1_reporte_invest_tecnico'!E2:E18, "C")</f>
        <v>0</v>
      </c>
      <c r="R19" s="43">
        <f>COUNTIFS('1_2_1_1_reporte_invest_tecnico'!A2:A18,integrantes_area!B14,'1_2_1_1_reporte_invest_tecnico'!E2:E18, "I")</f>
        <v>0</v>
      </c>
      <c r="S19" s="43">
        <f>COUNTIFS('1_2_1_1_reporte_invest_tecnico'!A2:A18,integrantes_area!B14,'1_2_1_1_reporte_invest_tecnico'!E2:E18, "C")</f>
        <v>0</v>
      </c>
      <c r="T19" s="43">
        <f>COUNTIFS('1_2_1_1_reporte_invest_tecnico'!A2:A18,integrantes_area!B15,'1_2_1_1_reporte_invest_tecnico'!E2:E18, "I")</f>
        <v>0</v>
      </c>
      <c r="U19" s="43">
        <f>COUNTIFS('1_2_1_1_reporte_invest_tecnico'!A2:A18,integrantes_area!B15,'1_2_1_1_reporte_invest_tecnico'!E2:E18, "C")</f>
        <v>0</v>
      </c>
      <c r="V19" s="43">
        <f>COUNTIFS('1_2_1_1_reporte_invest_tecnico'!A2:A18,integrantes_area!B16,'1_2_1_1_reporte_invest_tecnico'!E2:E18, "I")</f>
        <v>0</v>
      </c>
      <c r="W19" s="43">
        <f>COUNTIFS('1_2_1_1_reporte_invest_tecnico'!A2:A18,integrantes_area!B16,'1_2_1_1_reporte_invest_tecnico'!E2:E18, "C")</f>
        <v>0</v>
      </c>
      <c r="X19" s="43">
        <f>COUNTIFS('1_2_1_1_reporte_invest_tecnico'!A2:A18,integrantes_area!B17,'1_2_1_1_reporte_invest_tecnico'!E2:E18, "I")</f>
        <v>0</v>
      </c>
      <c r="Y19" s="43">
        <f>COUNTIFS('1_2_1_1_reporte_invest_tecnico'!A2:A18,integrantes_area!B17,'1_2_1_1_reporte_invest_tecnico'!E2:E18, "C")</f>
        <v>0</v>
      </c>
      <c r="Z19" s="43">
        <f>COUNTIFS('1_2_1_1_reporte_invest_tecnico'!A2:A18,integrantes_area!B18,'1_2_1_1_reporte_invest_tecnico'!E2:E18, "I")</f>
        <v>0</v>
      </c>
      <c r="AA19" s="43">
        <f>COUNTIFS('1_2_1_1_reporte_invest_tecnico'!A2:A18,integrantes_area!B18,'1_2_1_1_reporte_invest_tecnico'!E2:E18, "C")</f>
        <v>0</v>
      </c>
      <c r="AB19" s="38">
        <f t="shared" si="0"/>
        <v>0</v>
      </c>
    </row>
    <row r="20" spans="2:28" x14ac:dyDescent="0.25">
      <c r="B20" s="25" t="s">
        <v>167</v>
      </c>
      <c r="C20" s="35" t="s">
        <v>121</v>
      </c>
      <c r="D20" s="43">
        <f>COUNTIFS('1_2_1_2_memorias_congreso_exten'!A2:A18,integrantes_area!B7,'1_2_1_2_memorias_congreso_exten'!E2:E18, "I")</f>
        <v>0</v>
      </c>
      <c r="E20" s="43">
        <f>COUNTIFS('1_2_1_2_memorias_congreso_exten'!A2:A18,integrantes_area!B7,'1_2_1_2_memorias_congreso_exten'!E2:E18, "C")</f>
        <v>0</v>
      </c>
      <c r="F20" s="43">
        <f>COUNTIFS('1_2_1_2_memorias_congreso_exten'!A2:A18,integrantes_area!B8,'1_2_1_2_memorias_congreso_exten'!E2:E18, "I")</f>
        <v>0</v>
      </c>
      <c r="G20" s="43">
        <f>COUNTIFS('1_2_1_2_memorias_congreso_exten'!A2:A18,integrantes_area!B8,'1_2_1_2_memorias_congreso_exten'!E2:E18, "C")</f>
        <v>0</v>
      </c>
      <c r="H20" s="43">
        <f>COUNTIFS('1_2_1_2_memorias_congreso_exten'!A2:A18,integrantes_area!B9,'1_2_1_2_memorias_congreso_exten'!E2:E18, "I")</f>
        <v>0</v>
      </c>
      <c r="I20" s="43">
        <f>COUNTIFS('1_2_1_2_memorias_congreso_exten'!A2:A18,integrantes_area!B9,'1_2_1_2_memorias_congreso_exten'!E2:E18, "C")</f>
        <v>0</v>
      </c>
      <c r="J20" s="43">
        <f>COUNTIFS('1_2_1_2_memorias_congreso_exten'!A2:A18,integrantes_area!B10,'1_2_1_2_memorias_congreso_exten'!E2:E18, "I")</f>
        <v>0</v>
      </c>
      <c r="K20" s="43">
        <f>COUNTIFS('1_2_1_2_memorias_congreso_exten'!A2:A18,integrantes_area!B10,'1_2_1_2_memorias_congreso_exten'!E2:E18, "C")</f>
        <v>0</v>
      </c>
      <c r="L20" s="43">
        <f>COUNTIFS('1_2_1_2_memorias_congreso_exten'!A2:A18,integrantes_area!B11,'1_2_1_2_memorias_congreso_exten'!E2:E18, "I")</f>
        <v>0</v>
      </c>
      <c r="M20" s="43">
        <f>COUNTIFS('1_2_1_2_memorias_congreso_exten'!A2:A18,integrantes_area!B11,'1_2_1_2_memorias_congreso_exten'!E2:E18, "C")</f>
        <v>0</v>
      </c>
      <c r="N20" s="43">
        <f>COUNTIFS('1_2_1_2_memorias_congreso_exten'!A2:A18,integrantes_area!B12,'1_2_1_2_memorias_congreso_exten'!E2:E18, "I")</f>
        <v>0</v>
      </c>
      <c r="O20" s="43">
        <f>COUNTIFS('1_2_1_2_memorias_congreso_exten'!A2:A18,integrantes_area!B12,'1_2_1_2_memorias_congreso_exten'!E2:E18, "C")</f>
        <v>0</v>
      </c>
      <c r="P20" s="43">
        <f>COUNTIFS('1_2_1_2_memorias_congreso_exten'!A2:A18,integrantes_area!B13,'1_2_1_2_memorias_congreso_exten'!E2:E18, "I")</f>
        <v>0</v>
      </c>
      <c r="Q20" s="43">
        <f>COUNTIFS('1_2_1_2_memorias_congreso_exten'!A2:A18,integrantes_area!B13,'1_2_1_2_memorias_congreso_exten'!E2:E18, "C")</f>
        <v>0</v>
      </c>
      <c r="R20" s="43">
        <f>COUNTIFS('1_2_1_2_memorias_congreso_exten'!A2:A18,integrantes_area!B14,'1_2_1_2_memorias_congreso_exten'!E2:E18, "I")</f>
        <v>0</v>
      </c>
      <c r="S20" s="43">
        <f>COUNTIFS('1_2_1_2_memorias_congreso_exten'!A2:A18,integrantes_area!B14,'1_2_1_2_memorias_congreso_exten'!E2:E18, "C")</f>
        <v>0</v>
      </c>
      <c r="T20" s="43">
        <f>COUNTIFS('1_2_1_2_memorias_congreso_exten'!A2:A18,integrantes_area!B15,'1_2_1_2_memorias_congreso_exten'!E2:E18, "I")</f>
        <v>0</v>
      </c>
      <c r="U20" s="43">
        <f>COUNTIFS('1_2_1_2_memorias_congreso_exten'!A2:A18,integrantes_area!B15,'1_2_1_2_memorias_congreso_exten'!E2:E18, "C")</f>
        <v>0</v>
      </c>
      <c r="V20" s="43">
        <f>COUNTIFS('1_2_1_2_memorias_congreso_exten'!A2:A18,integrantes_area!B16,'1_2_1_2_memorias_congreso_exten'!E2:E18, "I")</f>
        <v>0</v>
      </c>
      <c r="W20" s="43">
        <f>COUNTIFS('1_2_1_2_memorias_congreso_exten'!A2:A18,integrantes_area!B16,'1_2_1_2_memorias_congreso_exten'!E2:E18, "C")</f>
        <v>0</v>
      </c>
      <c r="X20" s="43">
        <f>COUNTIFS('1_2_1_2_memorias_congreso_exten'!A2:A18,integrantes_area!B17,'1_2_1_2_memorias_congreso_exten'!E2:E18, "I")</f>
        <v>0</v>
      </c>
      <c r="Y20" s="43">
        <f>COUNTIFS('1_2_1_2_memorias_congreso_exten'!A2:A18,integrantes_area!B17,'1_2_1_2_memorias_congreso_exten'!E2:E18, "C")</f>
        <v>0</v>
      </c>
      <c r="Z20" s="43">
        <f>COUNTIFS('1_2_1_2_memorias_congreso_exten'!A2:A18,integrantes_area!B18,'1_2_1_2_memorias_congreso_exten'!E2:E18, "I")</f>
        <v>0</v>
      </c>
      <c r="AA20" s="43">
        <f>COUNTIFS('1_2_1_2_memorias_congreso_exten'!A2:A18,integrantes_area!B18,'1_2_1_2_memorias_congreso_exten'!E2:E18, "C")</f>
        <v>0</v>
      </c>
      <c r="AB20" s="38">
        <f t="shared" si="0"/>
        <v>0</v>
      </c>
    </row>
    <row r="21" spans="2:28" x14ac:dyDescent="0.25">
      <c r="B21" s="25" t="s">
        <v>168</v>
      </c>
      <c r="C21" s="35" t="s">
        <v>122</v>
      </c>
      <c r="D21" s="94">
        <f>COUNTIFS('1_2_1_3_art_especializado_inves'!A2:A55,integrantes_area!B7,'1_2_1_3_art_especializado_inves'!E2:E55, "I")</f>
        <v>6</v>
      </c>
      <c r="E21" s="43">
        <f>COUNTIFS('1_2_1_3_art_especializado_inves'!A2:A55,integrantes_area!B7,'1_2_1_3_art_especializado_inves'!E2:E55, "C")</f>
        <v>0</v>
      </c>
      <c r="F21" s="43">
        <f>COUNTIFS('1_2_1_3_art_especializado_inves'!A2:A55,integrantes_area!B8,'1_2_1_3_art_especializado_inves'!E2:E55, "I")</f>
        <v>0</v>
      </c>
      <c r="G21" s="43">
        <f>COUNTIFS('1_2_1_3_art_especializado_inves'!A2:A55,integrantes_area!B8,'1_2_1_3_art_especializado_inves'!E2:E55, "C")</f>
        <v>0</v>
      </c>
      <c r="H21" s="43">
        <f>COUNTIFS('1_2_1_3_art_especializado_inves'!A2:A55,integrantes_area!B9,'1_2_1_3_art_especializado_inves'!E2:E55, "I")</f>
        <v>0</v>
      </c>
      <c r="I21" s="43">
        <f>COUNTIFS('1_2_1_3_art_especializado_inves'!A2:A55,integrantes_area!B9,'1_2_1_3_art_especializado_inves'!E2:E55, "C")</f>
        <v>0</v>
      </c>
      <c r="J21" s="43">
        <f>COUNTIFS('1_2_1_3_art_especializado_inves'!A2:A55,integrantes_area!B10,'1_2_1_3_art_especializado_inves'!E2:E55, "I")</f>
        <v>1</v>
      </c>
      <c r="K21" s="43">
        <f>COUNTIFS('1_2_1_3_art_especializado_inves'!A2:A55,integrantes_area!B10,'1_2_1_3_art_especializado_inves'!E2:E55, "C")</f>
        <v>1</v>
      </c>
      <c r="L21" s="43">
        <f>COUNTIFS('1_2_1_3_art_especializado_inves'!A2:A55,integrantes_area!B11,'1_2_1_3_art_especializado_inves'!E2:E55, "I")</f>
        <v>0</v>
      </c>
      <c r="M21" s="43">
        <f>COUNTIFS('1_2_1_3_art_especializado_inves'!A2:A55,integrantes_area!B11,'1_2_1_3_art_especializado_inves'!E2:E55, "C")</f>
        <v>2</v>
      </c>
      <c r="N21" s="43">
        <f>COUNTIFS('1_2_1_3_art_especializado_inves'!A2:A55,integrantes_area!B12,'1_2_1_3_art_especializado_inves'!E2:E55, "I")</f>
        <v>9</v>
      </c>
      <c r="O21" s="43">
        <f>COUNTIFS('1_2_1_3_art_especializado_inves'!A2:A55,integrantes_area!B12,'1_2_1_3_art_especializado_inves'!E2:E55, "C")</f>
        <v>0</v>
      </c>
      <c r="P21" s="43">
        <f>COUNTIFS('1_2_1_3_art_especializado_inves'!A2:A55,integrantes_area!B13,'1_2_1_3_art_especializado_inves'!E2:E55, "I")</f>
        <v>5</v>
      </c>
      <c r="Q21" s="43">
        <f>COUNTIFS('1_2_1_3_art_especializado_inves'!A2:A55,integrantes_area!B13,'1_2_1_3_art_especializado_inves'!E2:E55, "C")</f>
        <v>0</v>
      </c>
      <c r="R21" s="43">
        <f>COUNTIFS('1_2_1_3_art_especializado_inves'!A2:A55,integrantes_area!B14,'1_2_1_3_art_especializado_inves'!E2:E55, "I")</f>
        <v>0</v>
      </c>
      <c r="S21" s="43">
        <f>COUNTIFS('1_2_1_3_art_especializado_inves'!A2:A55,integrantes_area!B14,'1_2_1_3_art_especializado_inves'!E2:E55, "C")</f>
        <v>0</v>
      </c>
      <c r="T21" s="43">
        <f>COUNTIFS('1_2_1_3_art_especializado_inves'!A2:A55,integrantes_area!B15,'1_2_1_3_art_especializado_inves'!E2:E55, "I")</f>
        <v>0</v>
      </c>
      <c r="U21" s="43">
        <f>COUNTIFS('1_2_1_3_art_especializado_inves'!A2:A55,integrantes_area!B15,'1_2_1_3_art_especializado_inves'!E2:E55, "C")</f>
        <v>0</v>
      </c>
      <c r="V21" s="43">
        <f>COUNTIFS('1_2_1_3_art_especializado_inves'!A2:A55,integrantes_area!B16,'1_2_1_3_art_especializado_inves'!E2:E55, "I")</f>
        <v>0</v>
      </c>
      <c r="W21" s="43">
        <f>COUNTIFS('1_2_1_3_art_especializado_inves'!A2:A55,integrantes_area!B16,'1_2_1_3_art_especializado_inves'!E2:E55, "C")</f>
        <v>0</v>
      </c>
      <c r="X21" s="43">
        <f>COUNTIFS('1_2_1_3_art_especializado_inves'!A2:A55,integrantes_area!B17,'1_2_1_3_art_especializado_inves'!E2:E55, "I")</f>
        <v>0</v>
      </c>
      <c r="Y21" s="43">
        <f>COUNTIFS('1_2_1_3_art_especializado_inves'!A2:A55,integrantes_area!B17,'1_2_1_3_art_especializado_inves'!E2:E55, "C")</f>
        <v>0</v>
      </c>
      <c r="Z21" s="43">
        <f>COUNTIFS('1_2_1_3_art_especializado_inves'!A2:A55,integrantes_area!B18,'1_2_1_3_art_especializado_inves'!E2:E55, "I")</f>
        <v>0</v>
      </c>
      <c r="AA21" s="43">
        <f>COUNTIFS('1_2_1_3_art_especializado_inves'!A2:A55,integrantes_area!B18,'1_2_1_3_art_especializado_inves'!E2:E55, "C")</f>
        <v>0</v>
      </c>
      <c r="AB21" s="38">
        <f t="shared" si="0"/>
        <v>24</v>
      </c>
    </row>
    <row r="22" spans="2:28" x14ac:dyDescent="0.25">
      <c r="B22" s="25" t="s">
        <v>169</v>
      </c>
      <c r="C22" s="35" t="s">
        <v>123</v>
      </c>
      <c r="D22" s="43">
        <f>COUNTIFS('1_2_1_4_libro_cientifico'!A2:A18,integrantes_area!B7,'1_2_1_4_libro_cientifico'!E2:E18, "I")</f>
        <v>0</v>
      </c>
      <c r="E22" s="43">
        <f>COUNTIFS('1_2_1_4_libro_cientifico'!A2:A18,integrantes_area!B7,'1_2_1_4_libro_cientifico'!E2:E18, "C")</f>
        <v>0</v>
      </c>
      <c r="F22" s="43">
        <f>COUNTIFS('1_2_1_4_libro_cientifico'!A2:A18,integrantes_area!B8,'1_2_1_4_libro_cientifico'!E2:E18, "I")</f>
        <v>0</v>
      </c>
      <c r="G22" s="43">
        <f>COUNTIFS('1_2_1_4_libro_cientifico'!A2:A18,integrantes_area!B8,'1_2_1_4_libro_cientifico'!E2:E18, "C")</f>
        <v>0</v>
      </c>
      <c r="H22" s="43">
        <f>COUNTIFS('1_2_1_4_libro_cientifico'!A2:A18,integrantes_area!B9,'1_2_1_4_libro_cientifico'!E2:E18, "I")</f>
        <v>0</v>
      </c>
      <c r="I22" s="43">
        <f>COUNTIFS('1_2_1_4_libro_cientifico'!A2:A18,integrantes_area!B9,'1_2_1_4_libro_cientifico'!E2:E18, "C")</f>
        <v>0</v>
      </c>
      <c r="J22" s="43">
        <f>COUNTIFS('1_2_1_4_libro_cientifico'!A2:A18,integrantes_area!B10,'1_2_1_4_libro_cientifico'!E2:E18, "I")</f>
        <v>0</v>
      </c>
      <c r="K22" s="43">
        <f>COUNTIFS('1_2_1_4_libro_cientifico'!A2:A18,integrantes_area!B10,'1_2_1_4_libro_cientifico'!E2:E18, "C")</f>
        <v>0</v>
      </c>
      <c r="L22" s="43">
        <f>COUNTIFS('1_2_1_4_libro_cientifico'!A2:A18,integrantes_area!B11,'1_2_1_4_libro_cientifico'!E2:E18, "I")</f>
        <v>0</v>
      </c>
      <c r="M22" s="43">
        <f>COUNTIFS('1_2_1_4_libro_cientifico'!A2:A18,integrantes_area!B11,'1_2_1_4_libro_cientifico'!E2:E18, "C")</f>
        <v>0</v>
      </c>
      <c r="N22" s="43">
        <f>COUNTIFS('1_2_1_4_libro_cientifico'!A2:A18,integrantes_area!B12,'1_2_1_4_libro_cientifico'!E2:E18, "I")</f>
        <v>1</v>
      </c>
      <c r="O22" s="43">
        <f>COUNTIFS('1_2_1_4_libro_cientifico'!A2:A18,integrantes_area!B12,'1_2_1_4_libro_cientifico'!E2:E18, "C")</f>
        <v>0</v>
      </c>
      <c r="P22" s="43">
        <f>COUNTIFS('1_2_1_4_libro_cientifico'!A2:A18,integrantes_area!B13,'1_2_1_4_libro_cientifico'!E2:E18, "I")</f>
        <v>0</v>
      </c>
      <c r="Q22" s="43">
        <f>COUNTIFS('1_2_1_4_libro_cientifico'!A2:A18,integrantes_area!B13,'1_2_1_4_libro_cientifico'!E2:E18, "C")</f>
        <v>0</v>
      </c>
      <c r="R22" s="43">
        <f>COUNTIFS('1_2_1_4_libro_cientifico'!A2:A18,integrantes_area!B14,'1_2_1_4_libro_cientifico'!E2:E18, "I")</f>
        <v>0</v>
      </c>
      <c r="S22" s="43">
        <f>COUNTIFS('1_2_1_4_libro_cientifico'!A2:A18,integrantes_area!B14,'1_2_1_4_libro_cientifico'!E2:E18, "C")</f>
        <v>0</v>
      </c>
      <c r="T22" s="43">
        <f>COUNTIFS('1_2_1_4_libro_cientifico'!A2:A18,integrantes_area!B15,'1_2_1_4_libro_cientifico'!E2:E18, "I")</f>
        <v>0</v>
      </c>
      <c r="U22" s="43">
        <f>COUNTIFS('1_2_1_4_libro_cientifico'!A2:A18,integrantes_area!B15,'1_2_1_4_libro_cientifico'!E2:E18, "C")</f>
        <v>0</v>
      </c>
      <c r="V22" s="43">
        <f>COUNTIFS('1_2_1_4_libro_cientifico'!A2:A18,integrantes_area!B16,'1_2_1_4_libro_cientifico'!E2:E18, "I")</f>
        <v>0</v>
      </c>
      <c r="W22" s="43">
        <f>COUNTIFS('1_2_1_4_libro_cientifico'!A2:A18,integrantes_area!B16,'1_2_1_4_libro_cientifico'!E2:E18, "C")</f>
        <v>0</v>
      </c>
      <c r="X22" s="43">
        <f>COUNTIFS('1_2_1_4_libro_cientifico'!A2:A18,integrantes_area!B17,'1_2_1_4_libro_cientifico'!E2:E18, "I")</f>
        <v>0</v>
      </c>
      <c r="Y22" s="43">
        <f>COUNTIFS('1_2_1_4_libro_cientifico'!A2:A18,integrantes_area!B17,'1_2_1_4_libro_cientifico'!E2:E18, "C")</f>
        <v>0</v>
      </c>
      <c r="Z22" s="43">
        <f>COUNTIFS('1_2_1_4_libro_cientifico'!A2:A18,integrantes_area!B18,'1_2_1_4_libro_cientifico'!E2:E18, "I")</f>
        <v>0</v>
      </c>
      <c r="AA22" s="43">
        <f>COUNTIFS('1_2_1_4_libro_cientifico'!A2:A18,integrantes_area!B18,'1_2_1_4_libro_cientifico'!E2:E18, "C")</f>
        <v>0</v>
      </c>
      <c r="AB22" s="38">
        <f t="shared" si="0"/>
        <v>1</v>
      </c>
    </row>
    <row r="23" spans="2:28" x14ac:dyDescent="0.25">
      <c r="B23" s="25" t="s">
        <v>170</v>
      </c>
      <c r="C23" s="35" t="s">
        <v>124</v>
      </c>
      <c r="D23" s="24">
        <f>COUNTIFS('1_2_1_5_patentes_registro_acept'!A2:A18,integrantes_area!B7,'1_2_1_5_patentes_registro_acept'!E2:E18, "I")</f>
        <v>0</v>
      </c>
      <c r="E23" s="43">
        <f>COUNTIFS('1_2_1_5_patentes_registro_acept'!A2:A18,integrantes_area!B7,'1_2_1_5_patentes_registro_acept'!E2:E18, "C")</f>
        <v>0</v>
      </c>
      <c r="F23" s="43">
        <f>COUNTIFS('1_2_1_5_patentes_registro_acept'!A2:A18,integrantes_area!B8,'1_2_1_5_patentes_registro_acept'!E2:E18, "I")</f>
        <v>0</v>
      </c>
      <c r="G23" s="43">
        <f>COUNTIFS('1_2_1_5_patentes_registro_acept'!A2:A18,integrantes_area!B8,'1_2_1_5_patentes_registro_acept'!E2:E18, "C")</f>
        <v>0</v>
      </c>
      <c r="H23" s="43">
        <f>COUNTIFS('1_2_1_5_patentes_registro_acept'!A2:A18,integrantes_area!B9,'1_2_1_5_patentes_registro_acept'!E2:E18, "I")</f>
        <v>0</v>
      </c>
      <c r="I23" s="43">
        <f>COUNTIFS('1_2_1_5_patentes_registro_acept'!A2:A18,integrantes_area!B9,'1_2_1_5_patentes_registro_acept'!E2:E18, "C")</f>
        <v>0</v>
      </c>
      <c r="J23" s="43">
        <f>COUNTIFS('1_2_1_5_patentes_registro_acept'!A2:A18,integrantes_area!B10,'1_2_1_5_patentes_registro_acept'!E2:E18, "I")</f>
        <v>0</v>
      </c>
      <c r="K23" s="43">
        <f>COUNTIFS('1_2_1_5_patentes_registro_acept'!A2:A18,integrantes_area!B10,'1_2_1_5_patentes_registro_acept'!E2:E18, "C")</f>
        <v>0</v>
      </c>
      <c r="L23" s="43">
        <f>COUNTIFS('1_2_1_5_patentes_registro_acept'!A2:A18,integrantes_area!B11,'1_2_1_5_patentes_registro_acept'!E2:E18, "I")</f>
        <v>0</v>
      </c>
      <c r="M23" s="43">
        <f>COUNTIFS('1_2_1_5_patentes_registro_acept'!A2:A18,integrantes_area!B11,'1_2_1_5_patentes_registro_acept'!E2:E18, "C")</f>
        <v>0</v>
      </c>
      <c r="N23" s="43">
        <f>COUNTIFS('1_2_1_5_patentes_registro_acept'!A2:A18,integrantes_area!B12,'1_2_1_5_patentes_registro_acept'!E2:E18, "I")</f>
        <v>0</v>
      </c>
      <c r="O23" s="43">
        <f>COUNTIFS('1_2_1_5_patentes_registro_acept'!A2:A18,integrantes_area!B12,'1_2_1_5_patentes_registro_acept'!E2:E18, "C")</f>
        <v>0</v>
      </c>
      <c r="P23" s="43">
        <f>COUNTIFS('1_2_1_5_patentes_registro_acept'!A2:A18,integrantes_area!B13,'1_2_1_5_patentes_registro_acept'!E2:E18, "I")</f>
        <v>0</v>
      </c>
      <c r="Q23" s="43">
        <f>COUNTIFS('1_2_1_5_patentes_registro_acept'!A2:A18,integrantes_area!B13,'1_2_1_5_patentes_registro_acept'!E2:E18, "C")</f>
        <v>0</v>
      </c>
      <c r="R23" s="43">
        <f>COUNTIFS('1_2_1_5_patentes_registro_acept'!A2:A18,integrantes_area!B14,'1_2_1_5_patentes_registro_acept'!E2:E18, "I")</f>
        <v>0</v>
      </c>
      <c r="S23" s="43">
        <f>COUNTIFS('1_2_1_5_patentes_registro_acept'!A2:A18,integrantes_area!B14,'1_2_1_5_patentes_registro_acept'!E2:E18, "C")</f>
        <v>0</v>
      </c>
      <c r="T23" s="43">
        <f>COUNTIFS('1_2_1_5_patentes_registro_acept'!A2:A18,integrantes_area!B15,'1_2_1_5_patentes_registro_acept'!E2:E18, "I")</f>
        <v>0</v>
      </c>
      <c r="U23" s="43">
        <f>COUNTIFS('1_2_1_5_patentes_registro_acept'!A2:A18,integrantes_area!B15,'1_2_1_5_patentes_registro_acept'!E2:E18, "C")</f>
        <v>0</v>
      </c>
      <c r="V23" s="43">
        <f>COUNTIFS('1_2_1_5_patentes_registro_acept'!A2:A18,integrantes_area!B16,'1_2_1_5_patentes_registro_acept'!E2:E18, "I")</f>
        <v>0</v>
      </c>
      <c r="W23" s="43">
        <f>COUNTIFS('1_2_1_5_patentes_registro_acept'!A2:A18,integrantes_area!B16,'1_2_1_5_patentes_registro_acept'!E2:E18, "C")</f>
        <v>0</v>
      </c>
      <c r="X23" s="43">
        <f>COUNTIFS('1_2_1_5_patentes_registro_acept'!A2:A18,integrantes_area!B17,'1_2_1_5_patentes_registro_acept'!E2:E18, "I")</f>
        <v>0</v>
      </c>
      <c r="Y23" s="43">
        <f>COUNTIFS('1_2_1_5_patentes_registro_acept'!A2:A18,integrantes_area!B17,'1_2_1_5_patentes_registro_acept'!E2:E18, "C")</f>
        <v>0</v>
      </c>
      <c r="Z23" s="43">
        <f>COUNTIFS('1_2_1_5_patentes_registro_acept'!A2:A18,integrantes_area!B18,'1_2_1_5_patentes_registro_acept'!E2:E18, "I")</f>
        <v>0</v>
      </c>
      <c r="AA23" s="43">
        <f>COUNTIFS('1_2_1_5_patentes_registro_acept'!A2:A18,integrantes_area!B18,'1_2_1_5_patentes_registro_acept'!E2:E18, "C")</f>
        <v>0</v>
      </c>
      <c r="AB23" s="22">
        <f t="shared" si="0"/>
        <v>0</v>
      </c>
    </row>
    <row r="24" spans="2:28" x14ac:dyDescent="0.25">
      <c r="B24" s="25" t="s">
        <v>171</v>
      </c>
      <c r="C24" s="35" t="s">
        <v>125</v>
      </c>
      <c r="D24" s="24">
        <f>COUNTIFS('1_2_1_6_expedicion_titulo_paten'!A2:A18,integrantes_area!B7,'1_2_1_6_expedicion_titulo_paten'!E2:E18, "I")</f>
        <v>0</v>
      </c>
      <c r="E24" s="43">
        <f>COUNTIFS('1_2_1_6_expedicion_titulo_paten'!A2:A18,integrantes_area!B7,'1_2_1_6_expedicion_titulo_paten'!E2:E18, "C")</f>
        <v>0</v>
      </c>
      <c r="F24" s="43">
        <f>COUNTIFS('1_2_1_6_expedicion_titulo_paten'!A2:A18,integrantes_area!B8,'1_2_1_6_expedicion_titulo_paten'!E2:E18, "I")</f>
        <v>0</v>
      </c>
      <c r="G24" s="43">
        <f>COUNTIFS('1_2_1_6_expedicion_titulo_paten'!A2:A18,integrantes_area!B8,'1_2_1_6_expedicion_titulo_paten'!E2:E18, "C")</f>
        <v>0</v>
      </c>
      <c r="H24" s="43">
        <f>COUNTIFS('1_2_1_6_expedicion_titulo_paten'!A2:A18,integrantes_area!B9,'1_2_1_6_expedicion_titulo_paten'!E2:E18, "I")</f>
        <v>0</v>
      </c>
      <c r="I24" s="43">
        <f>COUNTIFS('1_2_1_6_expedicion_titulo_paten'!A2:A18,integrantes_area!B9,'1_2_1_6_expedicion_titulo_paten'!E2:E18, "C")</f>
        <v>0</v>
      </c>
      <c r="J24" s="43">
        <f>COUNTIFS('1_2_1_6_expedicion_titulo_paten'!A2:A18,integrantes_area!B10,'1_2_1_6_expedicion_titulo_paten'!E2:E18, "I")</f>
        <v>0</v>
      </c>
      <c r="K24" s="43">
        <f>COUNTIFS('1_2_1_6_expedicion_titulo_paten'!A2:A18,integrantes_area!B10,'1_2_1_6_expedicion_titulo_paten'!E2:E18, "C")</f>
        <v>0</v>
      </c>
      <c r="L24" s="43">
        <f>COUNTIFS('1_2_1_6_expedicion_titulo_paten'!A2:A18,integrantes_area!B11,'1_2_1_6_expedicion_titulo_paten'!E2:E18, "I")</f>
        <v>0</v>
      </c>
      <c r="M24" s="43">
        <f>COUNTIFS('1_2_1_6_expedicion_titulo_paten'!A2:A18,integrantes_area!B11,'1_2_1_6_expedicion_titulo_paten'!E2:E18, "C")</f>
        <v>0</v>
      </c>
      <c r="N24" s="43">
        <f>COUNTIFS('1_2_1_6_expedicion_titulo_paten'!A2:A18,integrantes_area!B12,'1_2_1_6_expedicion_titulo_paten'!E2:E18, "I")</f>
        <v>0</v>
      </c>
      <c r="O24" s="43">
        <f>COUNTIFS('1_2_1_6_expedicion_titulo_paten'!A2:A18,integrantes_area!B12,'1_2_1_6_expedicion_titulo_paten'!E2:E18, "C")</f>
        <v>0</v>
      </c>
      <c r="P24" s="43">
        <f>COUNTIFS('1_2_1_6_expedicion_titulo_paten'!A2:A18,integrantes_area!B13,'1_2_1_6_expedicion_titulo_paten'!E2:E18, "I")</f>
        <v>0</v>
      </c>
      <c r="Q24" s="43">
        <f>COUNTIFS('1_2_1_6_expedicion_titulo_paten'!A2:A18,integrantes_area!B13,'1_2_1_6_expedicion_titulo_paten'!E2:E18, "C")</f>
        <v>0</v>
      </c>
      <c r="R24" s="43">
        <f>COUNTIFS('1_2_1_6_expedicion_titulo_paten'!A2:A18,integrantes_area!B14,'1_2_1_6_expedicion_titulo_paten'!E2:E18, "I")</f>
        <v>0</v>
      </c>
      <c r="S24" s="43">
        <f>COUNTIFS('1_2_1_6_expedicion_titulo_paten'!A2:A18,integrantes_area!B14,'1_2_1_6_expedicion_titulo_paten'!E2:E18, "C")</f>
        <v>0</v>
      </c>
      <c r="T24" s="43">
        <f>COUNTIFS('1_2_1_6_expedicion_titulo_paten'!A2:A18,integrantes_area!B15,'1_2_1_6_expedicion_titulo_paten'!E2:E18, "I")</f>
        <v>0</v>
      </c>
      <c r="U24" s="43">
        <f>COUNTIFS('1_2_1_6_expedicion_titulo_paten'!A2:A18,integrantes_area!B15,'1_2_1_6_expedicion_titulo_paten'!E2:E18, "C")</f>
        <v>0</v>
      </c>
      <c r="V24" s="43">
        <f>COUNTIFS('1_2_1_6_expedicion_titulo_paten'!A2:A18,integrantes_area!B16,'1_2_1_6_expedicion_titulo_paten'!E2:E18, "I")</f>
        <v>0</v>
      </c>
      <c r="W24" s="43">
        <f>COUNTIFS('1_2_1_6_expedicion_titulo_paten'!A2:A18,integrantes_area!B16,'1_2_1_6_expedicion_titulo_paten'!E2:E18, "C")</f>
        <v>0</v>
      </c>
      <c r="X24" s="43">
        <f>COUNTIFS('1_2_1_6_expedicion_titulo_paten'!A2:A18,integrantes_area!B17,'1_2_1_6_expedicion_titulo_paten'!E2:E18, "I")</f>
        <v>0</v>
      </c>
      <c r="Y24" s="43">
        <f>COUNTIFS('1_2_1_6_expedicion_titulo_paten'!A2:A18,integrantes_area!B17,'1_2_1_6_expedicion_titulo_paten'!E2:E18, "C")</f>
        <v>0</v>
      </c>
      <c r="Z24" s="43">
        <f>COUNTIFS('1_2_1_6_expedicion_titulo_paten'!A2:A18,integrantes_area!B18,'1_2_1_6_expedicion_titulo_paten'!E2:E18, "I")</f>
        <v>0</v>
      </c>
      <c r="AA24" s="43">
        <f>COUNTIFS('1_2_1_6_expedicion_titulo_paten'!A2:A18,integrantes_area!B18,'1_2_1_6_expedicion_titulo_paten'!E2:E18, "C")</f>
        <v>0</v>
      </c>
      <c r="AB24" s="22">
        <f t="shared" si="0"/>
        <v>0</v>
      </c>
    </row>
    <row r="25" spans="2:28" x14ac:dyDescent="0.25">
      <c r="B25" s="25" t="s">
        <v>172</v>
      </c>
      <c r="C25" s="35" t="s">
        <v>126</v>
      </c>
      <c r="D25" s="94">
        <f>COUNTIFS('1_2_1_7_trab_pres_event_especia'!A2:A61,integrantes_area!B7,'1_2_1_7_trab_pres_event_especia'!E2:E61, "I")</f>
        <v>14</v>
      </c>
      <c r="E25" s="43">
        <f>COUNTIFS('1_2_1_7_trab_pres_event_especia'!A2:A61,integrantes_area!B7,'1_2_1_7_trab_pres_event_especia'!E2:E61, "C")</f>
        <v>2</v>
      </c>
      <c r="F25" s="43">
        <f>COUNTIFS('1_2_1_7_trab_pres_event_especia'!A2:A61,integrantes_area!B8,'1_2_1_7_trab_pres_event_especia'!E2:E61, "I")</f>
        <v>0</v>
      </c>
      <c r="G25" s="43">
        <f>COUNTIFS('1_2_1_7_trab_pres_event_especia'!A2:A61,integrantes_area!B8,'1_2_1_7_trab_pres_event_especia'!E2:E61, "C")</f>
        <v>0</v>
      </c>
      <c r="H25" s="43">
        <f>COUNTIFS('1_2_1_7_trab_pres_event_especia'!A2:A61,integrantes_area!B9,'1_2_1_7_trab_pres_event_especia'!E2:E61, "I")</f>
        <v>0</v>
      </c>
      <c r="I25" s="43">
        <f>COUNTIFS('1_2_1_7_trab_pres_event_especia'!A2:A61,integrantes_area!B9,'1_2_1_7_trab_pres_event_especia'!E2:E61, "C")</f>
        <v>0</v>
      </c>
      <c r="J25" s="43">
        <f>COUNTIFS('1_2_1_7_trab_pres_event_especia'!A2:A61,integrantes_area!B10,'1_2_1_7_trab_pres_event_especia'!E2:E61, "I")</f>
        <v>14</v>
      </c>
      <c r="K25" s="43">
        <f>COUNTIFS('1_2_1_7_trab_pres_event_especia'!A2:A61,integrantes_area!B10,'1_2_1_7_trab_pres_event_especia'!E2:E61, "C")</f>
        <v>1</v>
      </c>
      <c r="L25" s="43">
        <f>COUNTIFS('1_2_1_7_trab_pres_event_especia'!A2:A61,integrantes_area!B11,'1_2_1_7_trab_pres_event_especia'!E2:E61, "I")</f>
        <v>8</v>
      </c>
      <c r="M25" s="43">
        <f>COUNTIFS('1_2_1_7_trab_pres_event_especia'!A2:A61,integrantes_area!B11,'1_2_1_7_trab_pres_event_especia'!E2:E61, "C")</f>
        <v>1</v>
      </c>
      <c r="N25" s="43">
        <f>COUNTIFS('1_2_1_7_trab_pres_event_especia'!A2:A61,integrantes_area!B12,'1_2_1_7_trab_pres_event_especia'!E2:E61, "I")</f>
        <v>6</v>
      </c>
      <c r="O25" s="43">
        <f>COUNTIFS('1_2_1_7_trab_pres_event_especia'!A2:A61,integrantes_area!B12,'1_2_1_7_trab_pres_event_especia'!E2:E61, "C")</f>
        <v>1</v>
      </c>
      <c r="P25" s="43">
        <f>COUNTIFS('1_2_1_7_trab_pres_event_especia'!A2:A61,integrantes_area!B13,'1_2_1_7_trab_pres_event_especia'!E2:E61, "I")</f>
        <v>8</v>
      </c>
      <c r="Q25" s="43">
        <f>COUNTIFS('1_2_1_7_trab_pres_event_especia'!A2:A61,integrantes_area!B13,'1_2_1_7_trab_pres_event_especia'!E2:E61, "C")</f>
        <v>1</v>
      </c>
      <c r="R25" s="43">
        <f>COUNTIFS('1_2_1_7_trab_pres_event_especia'!A2:A61,integrantes_area!B14,'1_2_1_7_trab_pres_event_especia'!E2:E61, "I")</f>
        <v>0</v>
      </c>
      <c r="S25" s="43">
        <f>COUNTIFS('1_2_1_7_trab_pres_event_especia'!A2:A61,integrantes_area!B14,'1_2_1_7_trab_pres_event_especia'!E2:E61, "C")</f>
        <v>0</v>
      </c>
      <c r="T25" s="43">
        <f>COUNTIFS('1_2_1_7_trab_pres_event_especia'!A2:A61,integrantes_area!B15,'1_2_1_7_trab_pres_event_especia'!E2:E61, "I")</f>
        <v>0</v>
      </c>
      <c r="U25" s="43">
        <f>COUNTIFS('1_2_1_7_trab_pres_event_especia'!A2:A61,integrantes_area!B15,'1_2_1_7_trab_pres_event_especia'!E2:E61, "C")</f>
        <v>0</v>
      </c>
      <c r="V25" s="43">
        <f>COUNTIFS('1_2_1_7_trab_pres_event_especia'!A2:A61,integrantes_area!B16,'1_2_1_7_trab_pres_event_especia'!E2:E61, "I")</f>
        <v>0</v>
      </c>
      <c r="W25" s="43">
        <f>COUNTIFS('1_2_1_7_trab_pres_event_especia'!A2:A61,integrantes_area!B16,'1_2_1_7_trab_pres_event_especia'!E2:E61, "C")</f>
        <v>0</v>
      </c>
      <c r="X25" s="43">
        <f>COUNTIFS('1_2_1_7_trab_pres_event_especia'!A2:A61,integrantes_area!B17,'1_2_1_7_trab_pres_event_especia'!E2:E61, "I")</f>
        <v>0</v>
      </c>
      <c r="Y25" s="43">
        <f>COUNTIFS('1_2_1_7_trab_pres_event_especia'!A2:A61,integrantes_area!B17,'1_2_1_7_trab_pres_event_especia'!E2:E61, "C")</f>
        <v>0</v>
      </c>
      <c r="Z25" s="43">
        <f>COUNTIFS('1_2_1_7_trab_pres_event_especia'!A2:A61,integrantes_area!B18,'1_2_1_7_trab_pres_event_especia'!E2:E61, "I")</f>
        <v>0</v>
      </c>
      <c r="AA25" s="43">
        <f>COUNTIFS('1_2_1_7_trab_pres_event_especia'!A2:A61,integrantes_area!B18,'1_2_1_7_trab_pres_event_especia'!E2:E61, "C")</f>
        <v>0</v>
      </c>
      <c r="AB25" s="38">
        <f t="shared" si="0"/>
        <v>56</v>
      </c>
    </row>
    <row r="26" spans="2:28" x14ac:dyDescent="0.25">
      <c r="B26" s="25" t="s">
        <v>173</v>
      </c>
      <c r="C26" s="35" t="s">
        <v>127</v>
      </c>
      <c r="D26" s="24">
        <f>COUNTIFS('1_2_1_8_conferencias_magistrale'!A2:A13,integrantes_area!B7,'1_2_1_8_conferencias_magistrale'!E2:E13, "I")</f>
        <v>2</v>
      </c>
      <c r="E26" s="43">
        <f>COUNTIFS('1_2_1_8_conferencias_magistrale'!A2:A13,integrantes_area!B7,'1_2_1_8_conferencias_magistrale'!E2:E13, "C")</f>
        <v>0</v>
      </c>
      <c r="F26" s="43">
        <f>COUNTIFS('1_2_1_8_conferencias_magistrale'!A2:A13,integrantes_area!B8,'1_2_1_8_conferencias_magistrale'!E2:E13, "I")</f>
        <v>0</v>
      </c>
      <c r="G26" s="43">
        <f>COUNTIFS('1_2_1_8_conferencias_magistrale'!A2:A13,integrantes_area!B8,'1_2_1_8_conferencias_magistrale'!E2:E13, "C")</f>
        <v>0</v>
      </c>
      <c r="H26" s="43">
        <f>COUNTIFS('1_2_1_8_conferencias_magistrale'!A2:A13,integrantes_area!B9,'1_2_1_8_conferencias_magistrale'!E2:E13, "I")</f>
        <v>0</v>
      </c>
      <c r="I26" s="43">
        <f>COUNTIFS('1_2_1_8_conferencias_magistrale'!A2:A13,integrantes_area!B9,'1_2_1_8_conferencias_magistrale'!E2:E13, "C")</f>
        <v>0</v>
      </c>
      <c r="J26" s="43">
        <f>COUNTIFS('1_2_1_8_conferencias_magistrale'!A2:A13,integrantes_area!B10,'1_2_1_8_conferencias_magistrale'!E2:E13, "I")</f>
        <v>0</v>
      </c>
      <c r="K26" s="43">
        <f>COUNTIFS('1_2_1_8_conferencias_magistrale'!A2:A13,integrantes_area!B10,'1_2_1_8_conferencias_magistrale'!E2:E13, "C")</f>
        <v>0</v>
      </c>
      <c r="L26" s="43">
        <f>COUNTIFS('1_2_1_8_conferencias_magistrale'!A2:A13,integrantes_area!B11,'1_2_1_8_conferencias_magistrale'!E2:E13, "I")</f>
        <v>0</v>
      </c>
      <c r="M26" s="43">
        <f>COUNTIFS('1_2_1_8_conferencias_magistrale'!A2:A13,integrantes_area!B11,'1_2_1_8_conferencias_magistrale'!E2:E13, "C")</f>
        <v>0</v>
      </c>
      <c r="N26" s="43">
        <f>COUNTIFS('1_2_1_8_conferencias_magistrale'!A2:A13,integrantes_area!B12,'1_2_1_8_conferencias_magistrale'!E2:E13, "I")</f>
        <v>3</v>
      </c>
      <c r="O26" s="43">
        <f>COUNTIFS('1_2_1_8_conferencias_magistrale'!A2:A13,integrantes_area!B12,'1_2_1_8_conferencias_magistrale'!E2:E13, "C")</f>
        <v>0</v>
      </c>
      <c r="P26" s="43">
        <f>COUNTIFS('1_2_1_8_conferencias_magistrale'!A2:A13,integrantes_area!B13,'1_2_1_8_conferencias_magistrale'!E2:E13, "I")</f>
        <v>1</v>
      </c>
      <c r="Q26" s="43">
        <f>COUNTIFS('1_2_1_8_conferencias_magistrale'!A2:A13,integrantes_area!B13,'1_2_1_8_conferencias_magistrale'!E2:E13, "C")</f>
        <v>0</v>
      </c>
      <c r="R26" s="43">
        <f>COUNTIFS('1_2_1_8_conferencias_magistrale'!A2:A13,integrantes_area!B14,'1_2_1_8_conferencias_magistrale'!E2:E13, "I")</f>
        <v>0</v>
      </c>
      <c r="S26" s="43">
        <f>COUNTIFS('1_2_1_8_conferencias_magistrale'!A2:A13,integrantes_area!B14,'1_2_1_8_conferencias_magistrale'!E2:E13, "C")</f>
        <v>0</v>
      </c>
      <c r="T26" s="43">
        <f>COUNTIFS('1_2_1_8_conferencias_magistrale'!A2:A13,integrantes_area!B15,'1_2_1_8_conferencias_magistrale'!E2:E13, "I")</f>
        <v>0</v>
      </c>
      <c r="U26" s="43">
        <f>COUNTIFS('1_2_1_8_conferencias_magistrale'!A2:A13,integrantes_area!B15,'1_2_1_8_conferencias_magistrale'!E2:E13, "C")</f>
        <v>0</v>
      </c>
      <c r="V26" s="43">
        <f>COUNTIFS('1_2_1_8_conferencias_magistrale'!A2:A13,integrantes_area!B16,'1_2_1_8_conferencias_magistrale'!E2:E13, "I")</f>
        <v>0</v>
      </c>
      <c r="W26" s="43">
        <f>COUNTIFS('1_2_1_8_conferencias_magistrale'!A2:A13,integrantes_area!B16,'1_2_1_8_conferencias_magistrale'!E2:E13, "C")</f>
        <v>0</v>
      </c>
      <c r="X26" s="43">
        <f>COUNTIFS('1_2_1_8_conferencias_magistrale'!A2:A13,integrantes_area!B17,'1_2_1_8_conferencias_magistrale'!E2:E13, "I")</f>
        <v>0</v>
      </c>
      <c r="Y26" s="43">
        <f>COUNTIFS('1_2_1_8_conferencias_magistrale'!A2:A13,integrantes_area!B17,'1_2_1_8_conferencias_magistrale'!E2:E13, "C")</f>
        <v>0</v>
      </c>
      <c r="Z26" s="43">
        <f>COUNTIFS('1_2_1_8_conferencias_magistrale'!A2:A13,integrantes_area!B18,'1_2_1_8_conferencias_magistrale'!E2:E13, "I")</f>
        <v>0</v>
      </c>
      <c r="AA26" s="43">
        <f>COUNTIFS('1_2_1_8_conferencias_magistrale'!A2:A13,integrantes_area!B18,'1_2_1_8_conferencias_magistrale'!E2:E13, "C")</f>
        <v>0</v>
      </c>
      <c r="AB26" s="38">
        <f t="shared" si="0"/>
        <v>6</v>
      </c>
    </row>
    <row r="27" spans="2:28" x14ac:dyDescent="0.25">
      <c r="B27" s="25" t="s">
        <v>174</v>
      </c>
      <c r="C27" s="35" t="s">
        <v>128</v>
      </c>
      <c r="D27" s="43">
        <f>COUNTIFS('1_2_1_9_des_prototipo_modelo_in'!A2:A18,integrantes_area!B7,'1_2_1_9_des_prototipo_modelo_in'!E2:E18, "I")</f>
        <v>0</v>
      </c>
      <c r="E27" s="43">
        <f>COUNTIFS('1_2_1_9_des_prototipo_modelo_in'!A2:A18,integrantes_area!B7,'1_2_1_9_des_prototipo_modelo_in'!E2:E18, "C")</f>
        <v>0</v>
      </c>
      <c r="F27" s="43">
        <f>COUNTIFS('1_2_1_9_des_prototipo_modelo_in'!A2:A18,integrantes_area!B8,'1_2_1_9_des_prototipo_modelo_in'!E2:E18, "I")</f>
        <v>0</v>
      </c>
      <c r="G27" s="43">
        <f>COUNTIFS('1_2_1_9_des_prototipo_modelo_in'!A2:A18,integrantes_area!B8,'1_2_1_9_des_prototipo_modelo_in'!E2:E18, "C")</f>
        <v>0</v>
      </c>
      <c r="H27" s="43">
        <f>COUNTIFS('1_2_1_9_des_prototipo_modelo_in'!A2:A18,integrantes_area!B9,'1_2_1_9_des_prototipo_modelo_in'!E2:E18, "I")</f>
        <v>0</v>
      </c>
      <c r="I27" s="43">
        <f>COUNTIFS('1_2_1_9_des_prototipo_modelo_in'!A2:A18,integrantes_area!B9,'1_2_1_9_des_prototipo_modelo_in'!E2:E18, "C")</f>
        <v>0</v>
      </c>
      <c r="J27" s="43">
        <f>COUNTIFS('1_2_1_9_des_prototipo_modelo_in'!A2:A18,integrantes_area!B10,'1_2_1_9_des_prototipo_modelo_in'!E2:E18, "I")</f>
        <v>0</v>
      </c>
      <c r="K27" s="43">
        <f>COUNTIFS('1_2_1_9_des_prototipo_modelo_in'!A2:A18,integrantes_area!B10,'1_2_1_9_des_prototipo_modelo_in'!E2:E18, "C")</f>
        <v>0</v>
      </c>
      <c r="L27" s="43">
        <f>COUNTIFS('1_2_1_9_des_prototipo_modelo_in'!A2:A18,integrantes_area!B11,'1_2_1_9_des_prototipo_modelo_in'!E2:E18, "I")</f>
        <v>0</v>
      </c>
      <c r="M27" s="43">
        <f>COUNTIFS('1_2_1_9_des_prototipo_modelo_in'!A2:A18,integrantes_area!B11,'1_2_1_9_des_prototipo_modelo_in'!E2:E18, "C")</f>
        <v>0</v>
      </c>
      <c r="N27" s="43">
        <f>COUNTIFS('1_2_1_9_des_prototipo_modelo_in'!A2:A18,integrantes_area!B12,'1_2_1_9_des_prototipo_modelo_in'!E2:E18, "I")</f>
        <v>0</v>
      </c>
      <c r="O27" s="43">
        <f>COUNTIFS('1_2_1_9_des_prototipo_modelo_in'!A2:A18,integrantes_area!B12,'1_2_1_9_des_prototipo_modelo_in'!E2:E18, "C")</f>
        <v>0</v>
      </c>
      <c r="P27" s="43">
        <f>COUNTIFS('1_2_1_9_des_prototipo_modelo_in'!A2:A18,integrantes_area!B13,'1_2_1_9_des_prototipo_modelo_in'!E2:E18, "I")</f>
        <v>0</v>
      </c>
      <c r="Q27" s="43">
        <f>COUNTIFS('1_2_1_9_des_prototipo_modelo_in'!A2:A18,integrantes_area!B13,'1_2_1_9_des_prototipo_modelo_in'!E2:E18, "C")</f>
        <v>0</v>
      </c>
      <c r="R27" s="43">
        <f>COUNTIFS('1_2_1_9_des_prototipo_modelo_in'!A2:A18,integrantes_area!B14,'1_2_1_9_des_prototipo_modelo_in'!E2:E18, "I")</f>
        <v>0</v>
      </c>
      <c r="S27" s="43">
        <f>COUNTIFS('1_2_1_9_des_prototipo_modelo_in'!A2:A18,integrantes_area!B14,'1_2_1_9_des_prototipo_modelo_in'!E2:E18, "C")</f>
        <v>0</v>
      </c>
      <c r="T27" s="43">
        <f>COUNTIFS('1_2_1_9_des_prototipo_modelo_in'!A2:A18,integrantes_area!B15,'1_2_1_9_des_prototipo_modelo_in'!E2:E18, "I")</f>
        <v>0</v>
      </c>
      <c r="U27" s="43">
        <f>COUNTIFS('1_2_1_9_des_prototipo_modelo_in'!A2:A18,integrantes_area!B15,'1_2_1_9_des_prototipo_modelo_in'!E2:E18, "C")</f>
        <v>0</v>
      </c>
      <c r="V27" s="43">
        <f>COUNTIFS('1_2_1_9_des_prototipo_modelo_in'!A2:A18,integrantes_area!B16,'1_2_1_9_des_prototipo_modelo_in'!E2:E18, "I")</f>
        <v>0</v>
      </c>
      <c r="W27" s="43">
        <f>COUNTIFS('1_2_1_9_des_prototipo_modelo_in'!A2:A18,integrantes_area!B16,'1_2_1_9_des_prototipo_modelo_in'!E2:E18, "C")</f>
        <v>0</v>
      </c>
      <c r="X27" s="43">
        <f>COUNTIFS('1_2_1_9_des_prototipo_modelo_in'!A2:A18,integrantes_area!B17,'1_2_1_9_des_prototipo_modelo_in'!E2:E18, "I")</f>
        <v>0</v>
      </c>
      <c r="Y27" s="43">
        <f>COUNTIFS('1_2_1_9_des_prototipo_modelo_in'!A2:A18,integrantes_area!B17,'1_2_1_9_des_prototipo_modelo_in'!E2:E18, "C")</f>
        <v>0</v>
      </c>
      <c r="Z27" s="43">
        <f>COUNTIFS('1_2_1_9_des_prototipo_modelo_in'!A2:A18,integrantes_area!B18,'1_2_1_9_des_prototipo_modelo_in'!E2:E18, "I")</f>
        <v>0</v>
      </c>
      <c r="AA27" s="43">
        <f>COUNTIFS('1_2_1_9_des_prototipo_modelo_in'!A2:A18,integrantes_area!B18,'1_2_1_9_des_prototipo_modelo_in'!E2:E18, "C")</f>
        <v>0</v>
      </c>
      <c r="AB27" s="22">
        <f t="shared" si="0"/>
        <v>0</v>
      </c>
    </row>
    <row r="28" spans="2:28" x14ac:dyDescent="0.25">
      <c r="B28" s="25" t="s">
        <v>175</v>
      </c>
      <c r="C28" s="35" t="s">
        <v>129</v>
      </c>
      <c r="D28" s="43">
        <f>COUNTIFS('1_2_1_10_des_paq_computacionale'!A2:A18,integrantes_area!B7,'1_2_1_10_des_paq_computacionale'!E2:E18, "I")</f>
        <v>0</v>
      </c>
      <c r="E28" s="43">
        <f>COUNTIFS('1_2_1_10_des_paq_computacionale'!A2:A18,integrantes_area!B7,'1_2_1_10_des_paq_computacionale'!E2:E18, "C")</f>
        <v>0</v>
      </c>
      <c r="F28" s="43">
        <f>COUNTIFS('1_2_1_10_des_paq_computacionale'!A2:A18,integrantes_area!B8,'1_2_1_10_des_paq_computacionale'!E2:E18, "I")</f>
        <v>0</v>
      </c>
      <c r="G28" s="43">
        <f>COUNTIFS('1_2_1_10_des_paq_computacionale'!A2:A18,integrantes_area!B8,'1_2_1_10_des_paq_computacionale'!E2:E18, "C")</f>
        <v>0</v>
      </c>
      <c r="H28" s="43">
        <f>COUNTIFS('1_2_1_10_des_paq_computacionale'!A2:A18,integrantes_area!B9,'1_2_1_10_des_paq_computacionale'!E2:E18, "I")</f>
        <v>0</v>
      </c>
      <c r="I28" s="43">
        <f>COUNTIFS('1_2_1_10_des_paq_computacionale'!A2:A18,integrantes_area!B9,'1_2_1_10_des_paq_computacionale'!E2:E18, "C")</f>
        <v>0</v>
      </c>
      <c r="J28" s="43">
        <f>COUNTIFS('1_2_1_10_des_paq_computacionale'!A2:A18,integrantes_area!B10,'1_2_1_10_des_paq_computacionale'!E2:E18, "I")</f>
        <v>0</v>
      </c>
      <c r="K28" s="43">
        <f>COUNTIFS('1_2_1_10_des_paq_computacionale'!A2:A18,integrantes_area!B10,'1_2_1_10_des_paq_computacionale'!E2:E18, "C")</f>
        <v>0</v>
      </c>
      <c r="L28" s="43">
        <f>COUNTIFS('1_2_1_10_des_paq_computacionale'!A2:A18,integrantes_area!B11,'1_2_1_10_des_paq_computacionale'!E2:E18, "I")</f>
        <v>0</v>
      </c>
      <c r="M28" s="43">
        <f>COUNTIFS('1_2_1_10_des_paq_computacionale'!A2:A18,integrantes_area!B11,'1_2_1_10_des_paq_computacionale'!E2:E18, "C")</f>
        <v>0</v>
      </c>
      <c r="N28" s="43">
        <f>COUNTIFS('1_2_1_10_des_paq_computacionale'!A2:A18,integrantes_area!B12,'1_2_1_10_des_paq_computacionale'!E2:E18, "I")</f>
        <v>0</v>
      </c>
      <c r="O28" s="43">
        <f>COUNTIFS('1_2_1_10_des_paq_computacionale'!A2:A18,integrantes_area!B12,'1_2_1_10_des_paq_computacionale'!E2:E18, "C")</f>
        <v>0</v>
      </c>
      <c r="P28" s="43">
        <f>COUNTIFS('1_2_1_10_des_paq_computacionale'!A2:A18,integrantes_area!B13,'1_2_1_10_des_paq_computacionale'!E2:E18, "I")</f>
        <v>0</v>
      </c>
      <c r="Q28" s="43">
        <f>COUNTIFS('1_2_1_10_des_paq_computacionale'!A2:A18,integrantes_area!B13,'1_2_1_10_des_paq_computacionale'!E2:E18, "C")</f>
        <v>0</v>
      </c>
      <c r="R28" s="43">
        <f>COUNTIFS('1_2_1_10_des_paq_computacionale'!A2:A18,integrantes_area!B14,'1_2_1_10_des_paq_computacionale'!E2:E18, "I")</f>
        <v>0</v>
      </c>
      <c r="S28" s="43">
        <f>COUNTIFS('1_2_1_10_des_paq_computacionale'!A2:A18,integrantes_area!B14,'1_2_1_10_des_paq_computacionale'!E2:E18, "C")</f>
        <v>0</v>
      </c>
      <c r="T28" s="43">
        <f>COUNTIFS('1_2_1_10_des_paq_computacionale'!A2:A18,integrantes_area!B15,'1_2_1_10_des_paq_computacionale'!E2:E18, "I")</f>
        <v>0</v>
      </c>
      <c r="U28" s="43">
        <f>COUNTIFS('1_2_1_10_des_paq_computacionale'!A2:A18,integrantes_area!B15,'1_2_1_10_des_paq_computacionale'!E2:E18, "C")</f>
        <v>0</v>
      </c>
      <c r="V28" s="43">
        <f>COUNTIFS('1_2_1_10_des_paq_computacionale'!A2:A18,integrantes_area!B16,'1_2_1_10_des_paq_computacionale'!E2:E18, "I")</f>
        <v>0</v>
      </c>
      <c r="W28" s="43">
        <f>COUNTIFS('1_2_1_10_des_paq_computacionale'!A2:A18,integrantes_area!B16,'1_2_1_10_des_paq_computacionale'!E2:E18, "C")</f>
        <v>0</v>
      </c>
      <c r="X28" s="43">
        <f>COUNTIFS('1_2_1_10_des_paq_computacionale'!A2:A18,integrantes_area!B17,'1_2_1_10_des_paq_computacionale'!E2:E18, "I")</f>
        <v>0</v>
      </c>
      <c r="Y28" s="43">
        <f>COUNTIFS('1_2_1_10_des_paq_computacionale'!A2:A18,integrantes_area!B17,'1_2_1_10_des_paq_computacionale'!E2:E18, "C")</f>
        <v>0</v>
      </c>
      <c r="Z28" s="43">
        <f>COUNTIFS('1_2_1_10_des_paq_computacionale'!A2:A18,integrantes_area!B18,'1_2_1_10_des_paq_computacionale'!E2:E18, "I")</f>
        <v>0</v>
      </c>
      <c r="AA28" s="43">
        <f>COUNTIFS('1_2_1_10_des_paq_computacionale'!A2:A18,integrantes_area!B18,'1_2_1_10_des_paq_computacionale'!E2:E18, "C")</f>
        <v>0</v>
      </c>
      <c r="AB28" s="22">
        <f t="shared" si="0"/>
        <v>0</v>
      </c>
    </row>
    <row r="29" spans="2:28" x14ac:dyDescent="0.25">
      <c r="B29" s="25" t="s">
        <v>176</v>
      </c>
      <c r="C29" s="35" t="s">
        <v>130</v>
      </c>
      <c r="D29" s="43">
        <f>COUNTIFS('1_2_1_11_cood_libro_cient_colec'!A2:A19,integrantes_area!B7,'1_2_1_11_cood_libro_cient_colec'!E2:E19, "I")</f>
        <v>0</v>
      </c>
      <c r="E29" s="43">
        <f>COUNTIFS('1_2_1_11_cood_libro_cient_colec'!A2:A19,integrantes_area!B7,'1_2_1_11_cood_libro_cient_colec'!E2:E19, "C")</f>
        <v>0</v>
      </c>
      <c r="F29" s="43">
        <f>COUNTIFS('1_2_1_11_cood_libro_cient_colec'!A2:A19,integrantes_area!B8,'1_2_1_11_cood_libro_cient_colec'!E2:E19, "I")</f>
        <v>0</v>
      </c>
      <c r="G29" s="43">
        <f>COUNTIFS('1_2_1_11_cood_libro_cient_colec'!A2:A19,integrantes_area!B8,'1_2_1_11_cood_libro_cient_colec'!E2:E19, "C")</f>
        <v>0</v>
      </c>
      <c r="H29" s="43">
        <f>COUNTIFS('1_2_1_11_cood_libro_cient_colec'!A2:A19,integrantes_area!B9,'1_2_1_11_cood_libro_cient_colec'!E2:E19, "I")</f>
        <v>0</v>
      </c>
      <c r="I29" s="43">
        <f>COUNTIFS('1_2_1_11_cood_libro_cient_colec'!A2:A19,integrantes_area!B9,'1_2_1_11_cood_libro_cient_colec'!E2:E19, "C")</f>
        <v>0</v>
      </c>
      <c r="J29" s="43">
        <f>COUNTIFS('1_2_1_11_cood_libro_cient_colec'!A2:A19,integrantes_area!B10,'1_2_1_11_cood_libro_cient_colec'!E2:E19, "I")</f>
        <v>1</v>
      </c>
      <c r="K29" s="43">
        <f>COUNTIFS('1_2_1_11_cood_libro_cient_colec'!A2:A19,integrantes_area!B10,'1_2_1_11_cood_libro_cient_colec'!E2:E19, "C")</f>
        <v>1</v>
      </c>
      <c r="L29" s="43">
        <f>COUNTIFS('1_2_1_11_cood_libro_cient_colec'!A2:A19,integrantes_area!B11,'1_2_1_11_cood_libro_cient_colec'!E2:E19, "I")</f>
        <v>0</v>
      </c>
      <c r="M29" s="43">
        <f>COUNTIFS('1_2_1_11_cood_libro_cient_colec'!A2:A19,integrantes_area!B11,'1_2_1_11_cood_libro_cient_colec'!E2:E19, "C")</f>
        <v>0</v>
      </c>
      <c r="N29" s="43">
        <f>COUNTIFS('1_2_1_11_cood_libro_cient_colec'!A2:A19,integrantes_area!B12,'1_2_1_11_cood_libro_cient_colec'!E2:E19, "I")</f>
        <v>0</v>
      </c>
      <c r="O29" s="43">
        <f>COUNTIFS('1_2_1_11_cood_libro_cient_colec'!A2:A19,integrantes_area!B12,'1_2_1_11_cood_libro_cient_colec'!E2:E19, "C")</f>
        <v>0</v>
      </c>
      <c r="P29" s="43">
        <f>COUNTIFS('1_2_1_11_cood_libro_cient_colec'!A2:A19,integrantes_area!B13,'1_2_1_11_cood_libro_cient_colec'!E2:E19, "I")</f>
        <v>0</v>
      </c>
      <c r="Q29" s="43">
        <f>COUNTIFS('1_2_1_11_cood_libro_cient_colec'!A2:A19,integrantes_area!B13,'1_2_1_11_cood_libro_cient_colec'!E2:E19, "C")</f>
        <v>0</v>
      </c>
      <c r="R29" s="43">
        <f>COUNTIFS('1_2_1_11_cood_libro_cient_colec'!A2:A19,integrantes_area!B14,'1_2_1_11_cood_libro_cient_colec'!E2:E19, "I")</f>
        <v>0</v>
      </c>
      <c r="S29" s="43">
        <f>COUNTIFS('1_2_1_11_cood_libro_cient_colec'!A2:A19,integrantes_area!B14,'1_2_1_11_cood_libro_cient_colec'!E2:E19, "C")</f>
        <v>0</v>
      </c>
      <c r="T29" s="43">
        <f>COUNTIFS('1_2_1_11_cood_libro_cient_colec'!A2:A19,integrantes_area!B15,'1_2_1_11_cood_libro_cient_colec'!E2:E19, "I")</f>
        <v>0</v>
      </c>
      <c r="U29" s="43">
        <f>COUNTIFS('1_2_1_11_cood_libro_cient_colec'!A2:A19,integrantes_area!B15,'1_2_1_11_cood_libro_cient_colec'!E2:E19, "C")</f>
        <v>0</v>
      </c>
      <c r="V29" s="43">
        <f>COUNTIFS('1_2_1_11_cood_libro_cient_colec'!A2:A19,integrantes_area!B16,'1_2_1_11_cood_libro_cient_colec'!E2:E19, "I")</f>
        <v>0</v>
      </c>
      <c r="W29" s="43">
        <f>COUNTIFS('1_2_1_11_cood_libro_cient_colec'!A2:A19,integrantes_area!B16,'1_2_1_11_cood_libro_cient_colec'!E2:E19, "C")</f>
        <v>0</v>
      </c>
      <c r="X29" s="43">
        <f>COUNTIFS('1_2_1_11_cood_libro_cient_colec'!A2:A19,integrantes_area!B17,'1_2_1_11_cood_libro_cient_colec'!E2:E19, "I")</f>
        <v>0</v>
      </c>
      <c r="Y29" s="43">
        <f>COUNTIFS('1_2_1_11_cood_libro_cient_colec'!A2:A19,integrantes_area!B17,'1_2_1_11_cood_libro_cient_colec'!E2:E19, "C")</f>
        <v>0</v>
      </c>
      <c r="Z29" s="43">
        <f>COUNTIFS('1_2_1_11_cood_libro_cient_colec'!A2:A19,integrantes_area!B18,'1_2_1_11_cood_libro_cient_colec'!E2:E19, "I")</f>
        <v>0</v>
      </c>
      <c r="AA29" s="43">
        <f>COUNTIFS('1_2_1_11_cood_libro_cient_colec'!A2:A19,integrantes_area!B18,'1_2_1_11_cood_libro_cient_colec'!E2:E19, "C")</f>
        <v>0</v>
      </c>
      <c r="AB29" s="38">
        <f t="shared" si="0"/>
        <v>2</v>
      </c>
    </row>
    <row r="30" spans="2:28" x14ac:dyDescent="0.25">
      <c r="B30" s="23" t="s">
        <v>177</v>
      </c>
      <c r="C30" s="35" t="s">
        <v>131</v>
      </c>
      <c r="D30" s="43">
        <f>COUNTIFS('1_2_2_asesoria_proy_invest'!A2:A18,integrantes_area!B7,'1_2_2_asesoria_proy_invest'!E2:E18, "I")</f>
        <v>1</v>
      </c>
      <c r="E30" s="43">
        <f>COUNTIFS('1_2_2_asesoria_proy_invest'!A2:A18,integrantes_area!B7,'1_2_2_asesoria_proy_invest'!E2:E18, "C")</f>
        <v>0</v>
      </c>
      <c r="F30" s="43">
        <f>COUNTIFS('1_2_2_asesoria_proy_invest'!A2:A18,integrantes_area!B8,'1_2_2_asesoria_proy_invest'!E2:E18, "I")</f>
        <v>0</v>
      </c>
      <c r="G30" s="43">
        <f>COUNTIFS('1_2_2_asesoria_proy_invest'!A2:A18,integrantes_area!B8,'1_2_2_asesoria_proy_invest'!E2:E18, "C")</f>
        <v>0</v>
      </c>
      <c r="H30" s="43">
        <f>COUNTIFS('1_2_2_asesoria_proy_invest'!A2:A18,integrantes_area!B9,'1_2_2_asesoria_proy_invest'!E2:E18, "I")</f>
        <v>0</v>
      </c>
      <c r="I30" s="43">
        <f>COUNTIFS('1_2_2_asesoria_proy_invest'!A2:A18,integrantes_area!B9,'1_2_2_asesoria_proy_invest'!E2:E18, "C")</f>
        <v>0</v>
      </c>
      <c r="J30" s="43">
        <f>COUNTIFS('1_2_2_asesoria_proy_invest'!A2:A18,integrantes_area!B10,'1_2_2_asesoria_proy_invest'!E2:E18, "I")</f>
        <v>0</v>
      </c>
      <c r="K30" s="43">
        <f>COUNTIFS('1_2_2_asesoria_proy_invest'!A2:A18,integrantes_area!B10,'1_2_2_asesoria_proy_invest'!E2:E18, "C")</f>
        <v>0</v>
      </c>
      <c r="L30" s="43">
        <f>COUNTIFS('1_2_2_asesoria_proy_invest'!A2:A18,integrantes_area!B11,'1_2_2_asesoria_proy_invest'!E2:E18, "I")</f>
        <v>0</v>
      </c>
      <c r="M30" s="43">
        <f>COUNTIFS('1_2_2_asesoria_proy_invest'!A2:A18,integrantes_area!B11,'1_2_2_asesoria_proy_invest'!E2:E18, "C")</f>
        <v>0</v>
      </c>
      <c r="N30" s="43">
        <f>COUNTIFS('1_2_2_asesoria_proy_invest'!A2:A18,integrantes_area!B12,'1_2_2_asesoria_proy_invest'!E2:E18, "I")</f>
        <v>1</v>
      </c>
      <c r="O30" s="43">
        <f>COUNTIFS('1_2_2_asesoria_proy_invest'!A2:A18,integrantes_area!B12,'1_2_2_asesoria_proy_invest'!E2:E18, "C")</f>
        <v>0</v>
      </c>
      <c r="P30" s="43">
        <f>COUNTIFS('1_2_2_asesoria_proy_invest'!A2:A18,integrantes_area!B13,'1_2_2_asesoria_proy_invest'!E2:E18, "I")</f>
        <v>0</v>
      </c>
      <c r="Q30" s="43">
        <f>COUNTIFS('1_2_2_asesoria_proy_invest'!A2:A18,integrantes_area!B13,'1_2_2_asesoria_proy_invest'!E2:E18, "C")</f>
        <v>0</v>
      </c>
      <c r="R30" s="43">
        <f>COUNTIFS('1_2_2_asesoria_proy_invest'!A2:A18,integrantes_area!B14,'1_2_2_asesoria_proy_invest'!E2:E18, "I")</f>
        <v>0</v>
      </c>
      <c r="S30" s="43">
        <f>COUNTIFS('1_2_2_asesoria_proy_invest'!A2:A18,integrantes_area!B14,'1_2_2_asesoria_proy_invest'!E2:E18, "C")</f>
        <v>0</v>
      </c>
      <c r="T30" s="43">
        <f>COUNTIFS('1_2_2_asesoria_proy_invest'!A2:A18,integrantes_area!B15,'1_2_2_asesoria_proy_invest'!E2:E18, "I")</f>
        <v>0</v>
      </c>
      <c r="U30" s="43">
        <f>COUNTIFS('1_2_2_asesoria_proy_invest'!A2:A18,integrantes_area!B15,'1_2_2_asesoria_proy_invest'!E2:E18, "C")</f>
        <v>0</v>
      </c>
      <c r="V30" s="43">
        <f>COUNTIFS('1_2_2_asesoria_proy_invest'!A2:A18,integrantes_area!B16,'1_2_2_asesoria_proy_invest'!E2:E18, "I")</f>
        <v>0</v>
      </c>
      <c r="W30" s="43">
        <f>COUNTIFS('1_2_2_asesoria_proy_invest'!A2:A18,integrantes_area!B16,'1_2_2_asesoria_proy_invest'!E2:E18, "C")</f>
        <v>0</v>
      </c>
      <c r="X30" s="43">
        <f>COUNTIFS('1_2_2_asesoria_proy_invest'!A2:A18,integrantes_area!B17,'1_2_2_asesoria_proy_invest'!E2:E18, "I")</f>
        <v>0</v>
      </c>
      <c r="Y30" s="43">
        <f>COUNTIFS('1_2_2_asesoria_proy_invest'!A2:A18,integrantes_area!B17,'1_2_2_asesoria_proy_invest'!E2:E18, "C")</f>
        <v>0</v>
      </c>
      <c r="Z30" s="43">
        <f>COUNTIFS('1_2_2_asesoria_proy_invest'!A2:A18,integrantes_area!B18,'1_2_2_asesoria_proy_invest'!E2:E18, "I")</f>
        <v>0</v>
      </c>
      <c r="AA30" s="43">
        <f>COUNTIFS('1_2_2_asesoria_proy_invest'!A2:A18,integrantes_area!B18,'1_2_2_asesoria_proy_invest'!E2:E18, "C")</f>
        <v>0</v>
      </c>
      <c r="AB30" s="38">
        <f t="shared" si="0"/>
        <v>2</v>
      </c>
    </row>
    <row r="31" spans="2:28" x14ac:dyDescent="0.25">
      <c r="B31" s="22"/>
      <c r="C31" s="29" t="s">
        <v>133</v>
      </c>
      <c r="D31" s="43">
        <f t="shared" ref="D31:AB31" si="1">SUM(D7:D30)</f>
        <v>23</v>
      </c>
      <c r="E31" s="24">
        <f>SUM(E7:E30)</f>
        <v>2</v>
      </c>
      <c r="F31" s="37">
        <f t="shared" si="1"/>
        <v>0</v>
      </c>
      <c r="G31" s="43">
        <f>SUM(G7:G30)</f>
        <v>0</v>
      </c>
      <c r="H31" s="24">
        <f t="shared" si="1"/>
        <v>0</v>
      </c>
      <c r="I31" s="24">
        <f>SUM(I7:I30)</f>
        <v>0</v>
      </c>
      <c r="J31" s="43">
        <f>SUM(J7:J30)</f>
        <v>16</v>
      </c>
      <c r="K31" s="24">
        <f t="shared" si="1"/>
        <v>3</v>
      </c>
      <c r="L31" s="37">
        <f>SUM(L7:L30)</f>
        <v>8</v>
      </c>
      <c r="M31" s="24">
        <f t="shared" si="1"/>
        <v>3</v>
      </c>
      <c r="N31" s="37">
        <f>SUM(N7:N30)</f>
        <v>20</v>
      </c>
      <c r="O31" s="37">
        <f t="shared" si="1"/>
        <v>1</v>
      </c>
      <c r="P31" s="37">
        <f>SUM(P7:P30)</f>
        <v>14</v>
      </c>
      <c r="Q31" s="37">
        <f t="shared" si="1"/>
        <v>1</v>
      </c>
      <c r="R31" s="37">
        <f>SUM(R7:R30)</f>
        <v>0</v>
      </c>
      <c r="S31" s="37">
        <f t="shared" si="1"/>
        <v>0</v>
      </c>
      <c r="T31" s="43">
        <f>SUM(T7:T30)</f>
        <v>0</v>
      </c>
      <c r="U31" s="43">
        <f t="shared" si="1"/>
        <v>0</v>
      </c>
      <c r="V31" s="37">
        <f>SUM(V7:V30)</f>
        <v>0</v>
      </c>
      <c r="W31" s="37">
        <f>SUM(W7:W30)</f>
        <v>0</v>
      </c>
      <c r="X31" s="37">
        <f>SUM(X7:X30)</f>
        <v>0</v>
      </c>
      <c r="Y31" s="37">
        <f t="shared" ref="Y31:AA31" si="2">SUM(Y7:Y30)</f>
        <v>0</v>
      </c>
      <c r="Z31" s="37">
        <f t="shared" si="2"/>
        <v>0</v>
      </c>
      <c r="AA31" s="43">
        <f t="shared" si="2"/>
        <v>0</v>
      </c>
      <c r="AB31" s="29">
        <f t="shared" si="1"/>
        <v>91</v>
      </c>
    </row>
  </sheetData>
  <mergeCells count="13">
    <mergeCell ref="T6:U6"/>
    <mergeCell ref="V6:W6"/>
    <mergeCell ref="B1:AB4"/>
    <mergeCell ref="H6:I6"/>
    <mergeCell ref="F6:G6"/>
    <mergeCell ref="D6:E6"/>
    <mergeCell ref="J6:K6"/>
    <mergeCell ref="L6:M6"/>
    <mergeCell ref="N6:O6"/>
    <mergeCell ref="P6:Q6"/>
    <mergeCell ref="R6:S6"/>
    <mergeCell ref="X6:Y6"/>
    <mergeCell ref="Z6:AA6"/>
  </mergeCells>
  <hyperlinks>
    <hyperlink ref="B7" location="'1_1_3_1_paquete_didactico_manua'!A1" display="1_1_3_1_paquete_didactico_manua" xr:uid="{45875A45-7DB6-4777-A91D-D625EFEB7F69}"/>
    <hyperlink ref="B8" location="'1_1_3_2_notas_de_curso_normal'!A1" display="1_1_3_2_notas_de_curso_normal" xr:uid="{E0813A8E-2ECF-432E-9075-D682E30D0518}"/>
    <hyperlink ref="B9" location="'1_1_3_3_notas_de_curso_especial'!A1" display="1_1_3_3_notas_de_curso_especial" xr:uid="{433A6E8F-F817-4BBB-B790-9A6D0190306F}"/>
    <hyperlink ref="B10" location="'1_1_3_4_antologias_comentadas'!A1" display="1_1_3_4_antologias_comentadas" xr:uid="{2E077988-D219-4179-8688-89BE15BEE6AA}"/>
    <hyperlink ref="B11" location="'1_1_3_5_libros_de_texto'!A1" display="1_1_3_5_libros_de_texto" xr:uid="{55DC6CC1-5C84-4181-8ACC-ED73B28A47DA}"/>
    <hyperlink ref="B12" location="'1_1_3_6_doct_audio_video_cine_f'!A1" display="1_1_3_6_doct_audio_video_cine_f" xr:uid="{69837A8A-190A-45CF-A42E-3C9B20904486}"/>
    <hyperlink ref="B13" location="'1_1_3_7_equipo_laboratorio_mod_'!A1" display="1_1_3_7_equipo_laboratorio_mod_" xr:uid="{02579479-C61E-4A9F-B210-42893D568167}"/>
    <hyperlink ref="B14" location="'1_1_3_8_des_paq_comp_plataforma'!A1" display="1_1_3_8_des_paq_comp_plataforma" xr:uid="{AA33925B-9D95-4383-8846-29F712486D10}"/>
    <hyperlink ref="B15" location="'1_1_3_9_trad_public_de_libros'!A1" display="1_1_3_9_trad_public_de_libros" xr:uid="{CB045704-4A3A-4D4A-A4A5-D7D9386485BD}"/>
    <hyperlink ref="B16" location="'1_1_3_10_trad_public_articulo'!A1" display="1_1_3_10_trad_public_articulo" xr:uid="{61089E15-FCDA-48BD-A060-C2F4C52E40B2}"/>
    <hyperlink ref="B17" location="'1_1_3_11_trad_edit_documentales'!A1" display="1_1_3_11_trad_edit_documentales" xr:uid="{EF1CD326-D55A-4FB5-86DF-BE33FA748384}"/>
    <hyperlink ref="B18" location="'1_1_3_12_des_aula_virtual'!A1" display="1_1_3_12_des_aula_virtual" xr:uid="{672D769A-BFD2-422D-97A8-2E98A3EE9B4C}"/>
    <hyperlink ref="B19" location="'1_2_1_1_reporte_invest_tecnico'!A1" display="1_2_1_1_reporte_invest_tecnico" xr:uid="{A8CA54B1-31A5-4DDD-96E2-C59FF978B53F}"/>
    <hyperlink ref="B20" location="'1_2_1_2_memorias_congreso_exten'!A1" display="1_2_1_2_memorias_congreso_exten" xr:uid="{A42364D8-F759-49CB-86DC-4F605614E3D8}"/>
    <hyperlink ref="B21" location="'1_2_1_3_art_especializado_inves'!A1" display="1_2_1_3_art_especializado_inves" xr:uid="{EEE3671E-3F0C-421C-9B78-C8CCA1BAC441}"/>
    <hyperlink ref="B22" location="'1_2_1_4_libro_cientifico'!A1" display="1_2_1_4_libro_cientifico" xr:uid="{C70BCDFB-EEA0-4310-8B4A-CF8ED565288D}"/>
    <hyperlink ref="B23" location="'1_2_1_5_patentes_registro_acept'!A1" display="1_2_1_5_patentes_registro_acept" xr:uid="{952C9E40-EC85-473E-AC9F-3815A4C79B43}"/>
    <hyperlink ref="B24" location="'1_2_1_6_expedicion_titulo_paten'!A1" display="1_2_1_6_expedicion_titulo_paten" xr:uid="{F8682175-AB93-477E-B01A-5ADEFFFA9EF1}"/>
    <hyperlink ref="B25" location="'1_2_1_7_trab_pres_event_especia'!A1" display="1_2_1_7_trab_pres_event_especia" xr:uid="{81EB600B-73E7-4F52-93D2-26FBB649E9B2}"/>
    <hyperlink ref="B26" location="'1_2_1_8_conferencias_magistrale'!A1" display="1_2_1_8_conferencias_magistrale" xr:uid="{BEB3BBE9-E3FE-4F03-A501-2EAC7C432CFA}"/>
    <hyperlink ref="B27" location="'1_2_1_9_des_prototipo_modelo_in'!A1" display="1_2_1_9_des_prototipo_modelo_in" xr:uid="{32A9B5B4-713F-418F-989F-DC8753F48497}"/>
    <hyperlink ref="B28" location="'1_2_1_10_des_paq_computacionale'!A1" display="1_2_1_10_des_paq_computacionale" xr:uid="{D8255D2C-FAE2-43B5-BDAF-2339BAD292F1}"/>
    <hyperlink ref="B29" location="'1_2_1_11_cood_libro_cient_colec'!A1" display="1_2_1_11_cood_libro_cient_colec" xr:uid="{FCBBA32D-54E3-4C2A-BB37-2954FEA625BD}"/>
    <hyperlink ref="B30" location="'1_2_2_asesoria_proy_invest'!A1" display="1_2_2_asesoria_proy_invest" xr:uid="{95C303DA-8563-4B87-93A5-EE8024A17CB0}"/>
  </hyperlink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4107-3A40-4F34-9B5A-C65DB0C75538}">
  <dimension ref="A1:AZ31"/>
  <sheetViews>
    <sheetView topLeftCell="AP1" zoomScale="90" zoomScaleNormal="90" workbookViewId="0">
      <selection activeCell="AZ31" sqref="AZ31"/>
    </sheetView>
  </sheetViews>
  <sheetFormatPr baseColWidth="10" defaultRowHeight="15" x14ac:dyDescent="0.25"/>
  <cols>
    <col min="3" max="3" width="39.42578125" customWidth="1"/>
    <col min="4" max="51" width="36.28515625" customWidth="1"/>
    <col min="52" max="52" width="32" customWidth="1"/>
    <col min="60" max="60" width="44.28515625" customWidth="1"/>
  </cols>
  <sheetData>
    <row r="1" spans="2:52" ht="14.45" customHeight="1" x14ac:dyDescent="0.25">
      <c r="B1" s="120" t="s">
        <v>267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</row>
    <row r="2" spans="2:52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</row>
    <row r="3" spans="2:52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</row>
    <row r="4" spans="2:52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</row>
    <row r="5" spans="2:52" x14ac:dyDescent="0.25">
      <c r="D5" s="44" t="s">
        <v>196</v>
      </c>
      <c r="E5" s="45" t="s">
        <v>193</v>
      </c>
      <c r="F5" s="41" t="s">
        <v>194</v>
      </c>
      <c r="G5" s="45" t="s">
        <v>195</v>
      </c>
      <c r="H5" s="44" t="s">
        <v>196</v>
      </c>
      <c r="I5" s="46" t="s">
        <v>193</v>
      </c>
      <c r="J5" s="41" t="s">
        <v>194</v>
      </c>
      <c r="K5" s="46" t="s">
        <v>195</v>
      </c>
      <c r="L5" s="44" t="s">
        <v>196</v>
      </c>
      <c r="M5" s="47" t="s">
        <v>193</v>
      </c>
      <c r="N5" s="41" t="s">
        <v>194</v>
      </c>
      <c r="O5" s="47" t="s">
        <v>195</v>
      </c>
      <c r="P5" s="44" t="s">
        <v>196</v>
      </c>
      <c r="Q5" s="48" t="s">
        <v>193</v>
      </c>
      <c r="R5" s="41" t="s">
        <v>194</v>
      </c>
      <c r="S5" s="48" t="s">
        <v>195</v>
      </c>
      <c r="T5" s="44" t="s">
        <v>196</v>
      </c>
      <c r="U5" s="49" t="s">
        <v>193</v>
      </c>
      <c r="V5" s="41" t="s">
        <v>194</v>
      </c>
      <c r="W5" s="49" t="s">
        <v>195</v>
      </c>
      <c r="X5" s="44" t="s">
        <v>196</v>
      </c>
      <c r="Y5" s="50" t="s">
        <v>193</v>
      </c>
      <c r="Z5" s="41" t="s">
        <v>194</v>
      </c>
      <c r="AA5" s="50" t="s">
        <v>195</v>
      </c>
      <c r="AB5" s="44" t="s">
        <v>196</v>
      </c>
      <c r="AC5" s="51" t="s">
        <v>193</v>
      </c>
      <c r="AD5" s="41" t="s">
        <v>194</v>
      </c>
      <c r="AE5" s="51" t="s">
        <v>195</v>
      </c>
      <c r="AF5" s="44" t="s">
        <v>196</v>
      </c>
      <c r="AG5" s="52" t="s">
        <v>193</v>
      </c>
      <c r="AH5" s="41" t="s">
        <v>194</v>
      </c>
      <c r="AI5" s="52" t="s">
        <v>195</v>
      </c>
      <c r="AJ5" s="44" t="s">
        <v>196</v>
      </c>
      <c r="AK5" s="53" t="s">
        <v>193</v>
      </c>
      <c r="AL5" s="41" t="s">
        <v>194</v>
      </c>
      <c r="AM5" s="53" t="s">
        <v>195</v>
      </c>
      <c r="AN5" s="44" t="s">
        <v>196</v>
      </c>
      <c r="AO5" s="50" t="s">
        <v>193</v>
      </c>
      <c r="AP5" s="41" t="s">
        <v>194</v>
      </c>
      <c r="AQ5" s="50" t="s">
        <v>195</v>
      </c>
      <c r="AR5" s="44" t="s">
        <v>196</v>
      </c>
      <c r="AS5" s="79" t="s">
        <v>193</v>
      </c>
      <c r="AT5" s="74" t="s">
        <v>194</v>
      </c>
      <c r="AU5" s="79" t="s">
        <v>195</v>
      </c>
      <c r="AV5" s="44" t="s">
        <v>196</v>
      </c>
      <c r="AW5" s="47" t="s">
        <v>193</v>
      </c>
      <c r="AX5" s="74" t="s">
        <v>194</v>
      </c>
      <c r="AY5" s="47" t="s">
        <v>195</v>
      </c>
      <c r="AZ5" s="1"/>
    </row>
    <row r="6" spans="2:52" x14ac:dyDescent="0.25">
      <c r="B6" s="26" t="s">
        <v>82</v>
      </c>
      <c r="C6" s="26" t="s">
        <v>83</v>
      </c>
      <c r="D6" s="132" t="str">
        <f>integrantes_area!F7</f>
        <v>16287 ANA TERESAGUTIERREZDEL CID</v>
      </c>
      <c r="E6" s="133"/>
      <c r="F6" s="133"/>
      <c r="G6" s="134"/>
      <c r="H6" s="135" t="str">
        <f>integrantes_area!F8</f>
        <v xml:space="preserve">16967 LUIS MIGUELVALDIVIASANTA MARIA </v>
      </c>
      <c r="I6" s="136"/>
      <c r="J6" s="136"/>
      <c r="K6" s="137"/>
      <c r="L6" s="123" t="str">
        <f>integrantes_area!F9</f>
        <v>31729 JOSE ARMANDOPINEDAOSNAYA</v>
      </c>
      <c r="M6" s="124"/>
      <c r="N6" s="124"/>
      <c r="O6" s="125"/>
      <c r="P6" s="147" t="str">
        <f>integrantes_area!F10</f>
        <v>35639 BEATRIZ NADIAPEREZRODRIGUEZ</v>
      </c>
      <c r="Q6" s="148"/>
      <c r="R6" s="148"/>
      <c r="S6" s="149"/>
      <c r="T6" s="144" t="str">
        <f>integrantes_area!F11</f>
        <v>41100 ENRIQUECATALÁNSALGADO</v>
      </c>
      <c r="U6" s="145"/>
      <c r="V6" s="145"/>
      <c r="W6" s="146"/>
      <c r="X6" s="129" t="str">
        <f>integrantes_area!F12</f>
        <v>41101 EDUARDOTZILIAPANGO</v>
      </c>
      <c r="Y6" s="130"/>
      <c r="Z6" s="130"/>
      <c r="AA6" s="131"/>
      <c r="AB6" s="141" t="str">
        <f>integrantes_area!F13</f>
        <v>45363 EDUARDO LUCIANOTADEOHERNANDEZ</v>
      </c>
      <c r="AC6" s="142"/>
      <c r="AD6" s="142"/>
      <c r="AE6" s="143"/>
      <c r="AF6" s="138" t="str">
        <f>integrantes_area!F14</f>
        <v>501 GRACIELA YOLANDAPEREZ GAVILANROJAS</v>
      </c>
      <c r="AG6" s="139"/>
      <c r="AH6" s="139"/>
      <c r="AI6" s="140"/>
      <c r="AJ6" s="126" t="str">
        <f>integrantes_area!F15</f>
        <v xml:space="preserve"> </v>
      </c>
      <c r="AK6" s="127"/>
      <c r="AL6" s="127"/>
      <c r="AM6" s="128"/>
      <c r="AN6" s="129" t="str">
        <f>integrantes_area!F16</f>
        <v xml:space="preserve"> </v>
      </c>
      <c r="AO6" s="130"/>
      <c r="AP6" s="130"/>
      <c r="AQ6" s="131"/>
      <c r="AR6" s="150" t="str">
        <f>integrantes_area!F17</f>
        <v xml:space="preserve"> </v>
      </c>
      <c r="AS6" s="151"/>
      <c r="AT6" s="151"/>
      <c r="AU6" s="152"/>
      <c r="AV6" s="153" t="str">
        <f>integrantes_area!F18</f>
        <v xml:space="preserve"> </v>
      </c>
      <c r="AW6" s="154"/>
      <c r="AX6" s="154"/>
      <c r="AY6" s="155"/>
      <c r="AZ6" s="26" t="s">
        <v>197</v>
      </c>
    </row>
    <row r="7" spans="2:52" x14ac:dyDescent="0.25">
      <c r="B7" s="23" t="s">
        <v>154</v>
      </c>
      <c r="C7" s="78" t="s">
        <v>113</v>
      </c>
      <c r="D7" s="43">
        <f>COUNTIFS('1_1_3_1_paquete_didactico_manua'!A2:A20,integrantes_area!B7,'1_1_3_1_paquete_didactico_manua'!E2:E20, "I")</f>
        <v>0</v>
      </c>
      <c r="E7" s="43">
        <f>SUMIFS('1_1_3_1_paquete_didactico_manua'!C2:C20,'1_1_3_1_paquete_didactico_manua'!A2:A20,integrantes_area!B7,'1_1_3_1_paquete_didactico_manua'!E2:E20, "I")</f>
        <v>0</v>
      </c>
      <c r="F7" s="43">
        <f>COUNTIFS('1_1_3_1_paquete_didactico_manua'!A2:A20,integrantes_area!B7,'1_1_3_1_paquete_didactico_manua'!E2:E20, "C")</f>
        <v>0</v>
      </c>
      <c r="G7" s="43">
        <f>SUMIFS('1_1_3_1_paquete_didactico_manua'!D2:D20,'1_1_3_1_paquete_didactico_manua'!A2:A20,integrantes_area!B7,'1_1_3_1_paquete_didactico_manua'!E2:E20, "C")</f>
        <v>0</v>
      </c>
      <c r="H7" s="43">
        <f>COUNTIFS('1_1_3_1_paquete_didactico_manua'!A2:A20,integrantes_area!B8,'1_1_3_1_paquete_didactico_manua'!E2:E20, "I")</f>
        <v>0</v>
      </c>
      <c r="I7" s="43">
        <f>SUMIFS('1_1_3_1_paquete_didactico_manua'!C2:C20,'1_1_3_1_paquete_didactico_manua'!A2:A20,integrantes_area!B8,'1_1_3_1_paquete_didactico_manua'!E2:E20, "I")</f>
        <v>0</v>
      </c>
      <c r="J7" s="43">
        <f>COUNTIFS('1_1_3_1_paquete_didactico_manua'!A2:A20,integrantes_area!B8,'1_1_3_1_paquete_didactico_manua'!E2:E20, "C")</f>
        <v>0</v>
      </c>
      <c r="K7" s="43">
        <f>SUMIFS('1_1_3_1_paquete_didactico_manua'!D2:D20,'1_1_3_1_paquete_didactico_manua'!A2:A20,integrantes_area!B8,'1_1_3_1_paquete_didactico_manua'!E2:E20, "C")</f>
        <v>0</v>
      </c>
      <c r="L7" s="43">
        <f>COUNTIFS('1_1_3_1_paquete_didactico_manua'!A2:A20,integrantes_area!B9,'1_1_3_1_paquete_didactico_manua'!E2:E20, "I")</f>
        <v>0</v>
      </c>
      <c r="M7" s="43">
        <f>SUMIFS('1_1_3_1_paquete_didactico_manua'!C2:C20,'1_1_3_1_paquete_didactico_manua'!A2:A20,integrantes_area!B9,'1_1_3_1_paquete_didactico_manua'!E2:E20, "I")</f>
        <v>0</v>
      </c>
      <c r="N7" s="43">
        <f>COUNTIFS('1_1_3_1_paquete_didactico_manua'!A2:A20,integrantes_area!B9,'1_1_3_1_paquete_didactico_manua'!E2:E20, "C")</f>
        <v>0</v>
      </c>
      <c r="O7" s="43">
        <f>SUMIFS('1_1_3_1_paquete_didactico_manua'!D2:D20,'1_1_3_1_paquete_didactico_manua'!A2:A20,integrantes_area!B9,'1_1_3_1_paquete_didactico_manua'!E2:E20, "C")</f>
        <v>0</v>
      </c>
      <c r="P7" s="43">
        <f>COUNTIFS('1_1_3_1_paquete_didactico_manua'!A2:A20,integrantes_area!B10,'1_1_3_1_paquete_didactico_manua'!E2:E20, "I")</f>
        <v>0</v>
      </c>
      <c r="Q7" s="43">
        <f>SUMIFS('1_1_3_1_paquete_didactico_manua'!C2:C20,'1_1_3_1_paquete_didactico_manua'!A2:A20,integrantes_area!B10,'1_1_3_1_paquete_didactico_manua'!E2:E20, "I")</f>
        <v>0</v>
      </c>
      <c r="R7" s="43">
        <f>COUNTIFS('1_1_3_1_paquete_didactico_manua'!A2:A20,integrantes_area!B10,'1_1_3_1_paquete_didactico_manua'!E2:E20, "C")</f>
        <v>0</v>
      </c>
      <c r="S7" s="43">
        <f>SUMIFS('1_1_3_1_paquete_didactico_manua'!D2:D20,'1_1_3_1_paquete_didactico_manua'!A2:A20,integrantes_area!B10,'1_1_3_1_paquete_didactico_manua'!E2:E20, "C")</f>
        <v>0</v>
      </c>
      <c r="T7" s="43">
        <f>COUNTIFS('1_1_3_1_paquete_didactico_manua'!A2:A20,integrantes_area!B11,'1_1_3_1_paquete_didactico_manua'!E2:E20, "I")</f>
        <v>0</v>
      </c>
      <c r="U7" s="43">
        <f>SUMIFS('1_1_3_1_paquete_didactico_manua'!C2:C20,'1_1_3_1_paquete_didactico_manua'!A2:A20,integrantes_area!B11,'1_1_3_1_paquete_didactico_manua'!E2:E20, "I")</f>
        <v>0</v>
      </c>
      <c r="V7" s="43">
        <f>COUNTIFS('1_1_3_1_paquete_didactico_manua'!A2:A20,integrantes_area!B11,'1_1_3_1_paquete_didactico_manua'!E2:E20, "C")</f>
        <v>0</v>
      </c>
      <c r="W7" s="43">
        <f>SUMIFS('1_1_3_1_paquete_didactico_manua'!D2:D20,'1_1_3_1_paquete_didactico_manua'!A2:A20,integrantes_area!B11,'1_1_3_1_paquete_didactico_manua'!E2:E20, "C")</f>
        <v>0</v>
      </c>
      <c r="X7" s="43">
        <f>COUNTIFS('1_1_3_1_paquete_didactico_manua'!A2:A20,integrantes_area!B12,'1_1_3_1_paquete_didactico_manua'!E2:E20, "I")</f>
        <v>0</v>
      </c>
      <c r="Y7" s="43">
        <f>SUMIFS('1_1_3_1_paquete_didactico_manua'!C2:C20,'1_1_3_1_paquete_didactico_manua'!A2:A20,integrantes_area!B12,'1_1_3_1_paquete_didactico_manua'!E2:E20, "I")</f>
        <v>0</v>
      </c>
      <c r="Z7" s="43">
        <f>COUNTIFS('1_1_3_1_paquete_didactico_manua'!A2:A20,integrantes_area!B12,'1_1_3_1_paquete_didactico_manua'!E2:E20, "C")</f>
        <v>0</v>
      </c>
      <c r="AA7" s="43">
        <f>SUMIFS('1_1_3_1_paquete_didactico_manua'!D2:D20,'1_1_3_1_paquete_didactico_manua'!A2:A20,integrantes_area!B12,'1_1_3_1_paquete_didactico_manua'!E2:E20, "C")</f>
        <v>0</v>
      </c>
      <c r="AB7" s="43">
        <f>COUNTIFS('1_1_3_1_paquete_didactico_manua'!A2:A20,integrantes_area!B13,'1_1_3_1_paquete_didactico_manua'!E2:E20, "I")</f>
        <v>0</v>
      </c>
      <c r="AC7" s="43">
        <f>SUMIFS('1_1_3_1_paquete_didactico_manua'!C2:C20,'1_1_3_1_paquete_didactico_manua'!A2:A20,integrantes_area!B13,'1_1_3_1_paquete_didactico_manua'!E2:E20, "I")</f>
        <v>0</v>
      </c>
      <c r="AD7" s="43">
        <f>COUNTIFS('1_1_3_1_paquete_didactico_manua'!A2:A20,integrantes_area!B13,'1_1_3_1_paquete_didactico_manua'!E2:E20, "C")</f>
        <v>0</v>
      </c>
      <c r="AE7" s="43">
        <f>SUMIFS('1_1_3_1_paquete_didactico_manua'!D2:D20,'1_1_3_1_paquete_didactico_manua'!A2:A20,integrantes_area!B13,'1_1_3_1_paquete_didactico_manua'!E2:E20, "C")</f>
        <v>0</v>
      </c>
      <c r="AF7" s="43">
        <f>COUNTIFS('1_1_3_1_paquete_didactico_manua'!A2:A20,integrantes_area!B14,'1_1_3_1_paquete_didactico_manua'!E2:E20, "I")</f>
        <v>0</v>
      </c>
      <c r="AG7" s="43">
        <f>SUMIFS('1_1_3_1_paquete_didactico_manua'!C2:C20,'1_1_3_1_paquete_didactico_manua'!A2:A20,integrantes_area!B14,'1_1_3_1_paquete_didactico_manua'!E2:E20, "I")</f>
        <v>0</v>
      </c>
      <c r="AH7" s="43">
        <f>COUNTIFS('1_1_3_1_paquete_didactico_manua'!A2:A20,integrantes_area!B14,'1_1_3_1_paquete_didactico_manua'!E2:E20, "C")</f>
        <v>0</v>
      </c>
      <c r="AI7" s="43">
        <f>SUMIFS('1_1_3_1_paquete_didactico_manua'!D2:D20,'1_1_3_1_paquete_didactico_manua'!A2:A20,integrantes_area!B14,'1_1_3_1_paquete_didactico_manua'!E2:E20, "C")</f>
        <v>0</v>
      </c>
      <c r="AJ7" s="43">
        <f>COUNTIFS('1_1_3_1_paquete_didactico_manua'!A2:A20,integrantes_area!B15,'1_1_3_1_paquete_didactico_manua'!E2:E20, "I")</f>
        <v>0</v>
      </c>
      <c r="AK7" s="43">
        <f>SUMIFS('1_1_3_1_paquete_didactico_manua'!C2:C20,'1_1_3_1_paquete_didactico_manua'!A2:A20,integrantes_area!B15,'1_1_3_1_paquete_didactico_manua'!E2:E20, "I")</f>
        <v>0</v>
      </c>
      <c r="AL7" s="43">
        <f>COUNTIFS('1_1_3_1_paquete_didactico_manua'!A2:A20,integrantes_area!B15,'1_1_3_1_paquete_didactico_manua'!E2:E20, "C")</f>
        <v>0</v>
      </c>
      <c r="AM7" s="43">
        <f>SUMIFS('1_1_3_1_paquete_didactico_manua'!D2:D20,'1_1_3_1_paquete_didactico_manua'!A2:A20,integrantes_area!B15,'1_1_3_1_paquete_didactico_manua'!E2:E20, "C")</f>
        <v>0</v>
      </c>
      <c r="AN7" s="43">
        <f>COUNTIFS('1_1_3_1_paquete_didactico_manua'!A2:A20,integrantes_area!B16,'1_1_3_1_paquete_didactico_manua'!E2:E20, "I")</f>
        <v>0</v>
      </c>
      <c r="AO7" s="43">
        <f>SUMIFS('1_1_3_1_paquete_didactico_manua'!C2:C20,'1_1_3_1_paquete_didactico_manua'!A2:A20,integrantes_area!B16,'1_1_3_1_paquete_didactico_manua'!E2:E20, "I")</f>
        <v>0</v>
      </c>
      <c r="AP7" s="43">
        <f>COUNTIFS('1_1_3_1_paquete_didactico_manua'!A2:A20,integrantes_area!B16,'1_1_3_1_paquete_didactico_manua'!E2:E20, "C")</f>
        <v>0</v>
      </c>
      <c r="AQ7" s="43">
        <f>SUMIFS('1_1_3_1_paquete_didactico_manua'!D2:D20,'1_1_3_1_paquete_didactico_manua'!A2:A20,integrantes_area!B16,'1_1_3_1_paquete_didactico_manua'!E2:E20, "C")</f>
        <v>0</v>
      </c>
      <c r="AR7" s="43">
        <f>COUNTIFS('1_1_3_1_paquete_didactico_manua'!A2:A20,integrantes_area!B17,'1_1_3_1_paquete_didactico_manua'!E2:E20, "I")</f>
        <v>0</v>
      </c>
      <c r="AS7" s="43">
        <f>SUMIFS('1_1_3_1_paquete_didactico_manua'!C2:C20,'1_1_3_1_paquete_didactico_manua'!A2:A20,integrantes_area!B17,'1_1_3_1_paquete_didactico_manua'!E2:E20, "I")</f>
        <v>0</v>
      </c>
      <c r="AT7" s="43">
        <f>COUNTIFS('1_1_3_1_paquete_didactico_manua'!A2:A20,integrantes_area!B17,'1_1_3_1_paquete_didactico_manua'!E2:E20, "C")</f>
        <v>0</v>
      </c>
      <c r="AU7" s="43">
        <f>SUMIFS('1_1_3_1_paquete_didactico_manua'!D2:D20,'1_1_3_1_paquete_didactico_manua'!A2:A20,integrantes_area!B17,'1_1_3_1_paquete_didactico_manua'!E2:E20, "C")</f>
        <v>0</v>
      </c>
      <c r="AV7" s="43">
        <f>COUNTIFS('1_1_3_1_paquete_didactico_manua'!A2:A20,integrantes_area!B18,'1_1_3_1_paquete_didactico_manua'!E2:E20, "I")</f>
        <v>0</v>
      </c>
      <c r="AW7" s="43">
        <f>SUMIFS('1_1_3_1_paquete_didactico_manua'!C2:C20,'1_1_3_1_paquete_didactico_manua'!A2:A20,integrantes_area!B18,'1_1_3_1_paquete_didactico_manua'!E2:E20, "I")</f>
        <v>0</v>
      </c>
      <c r="AX7" s="43">
        <f>COUNTIFS('1_1_3_1_paquete_didactico_manua'!A2:A20,integrantes_area!B18,'1_1_3_1_paquete_didactico_manua'!E2:E20, "C")</f>
        <v>0</v>
      </c>
      <c r="AY7" s="43">
        <f>SUMIFS('1_1_3_1_paquete_didactico_manua'!D2:D20,'1_1_3_1_paquete_didactico_manua'!A2:A20,integrantes_area!B18,'1_1_3_1_paquete_didactico_manua'!E2:E20, "C")</f>
        <v>0</v>
      </c>
      <c r="AZ7" s="22">
        <f>SUM('1_1_3_1_paquete_didactico_manua'!H24)</f>
        <v>0</v>
      </c>
    </row>
    <row r="8" spans="2:52" x14ac:dyDescent="0.25">
      <c r="B8" s="23" t="s">
        <v>155</v>
      </c>
      <c r="C8" s="35" t="s">
        <v>108</v>
      </c>
      <c r="D8" s="43">
        <f>COUNTIFS('1_1_3_2_notas_de_curso_normal'!A2:A18,integrantes_area!B7,'1_1_3_2_notas_de_curso_normal'!E2:E18, "I")</f>
        <v>0</v>
      </c>
      <c r="E8" s="43"/>
      <c r="F8" s="43">
        <f>COUNTIFS('1_1_3_2_notas_de_curso_normal'!A2:A18,integrantes_area!B7,'1_1_3_2_notas_de_curso_normal'!E2:E18, "C")</f>
        <v>0</v>
      </c>
      <c r="G8" s="43"/>
      <c r="H8" s="43">
        <f>COUNTIFS('1_1_3_2_notas_de_curso_normal'!A2:A18,integrantes_area!B8,'1_1_3_2_notas_de_curso_normal'!E2:E18, "I")</f>
        <v>0</v>
      </c>
      <c r="I8" s="43"/>
      <c r="J8" s="43">
        <f>COUNTIFS('1_1_3_2_notas_de_curso_normal'!A2:A18,integrantes_area!B8,'1_1_3_2_notas_de_curso_normal'!E2:E18, "C")</f>
        <v>0</v>
      </c>
      <c r="K8" s="43"/>
      <c r="L8" s="43">
        <f>COUNTIFS('1_1_3_2_notas_de_curso_normal'!A2:A18,integrantes_area!B9,'1_1_3_2_notas_de_curso_normal'!E2:E18, "I")</f>
        <v>0</v>
      </c>
      <c r="M8" s="43"/>
      <c r="N8" s="43">
        <f>COUNTIFS('1_1_3_2_notas_de_curso_normal'!A2:A18,integrantes_area!B9,'1_1_3_2_notas_de_curso_normal'!E2:E18, "C")</f>
        <v>0</v>
      </c>
      <c r="O8" s="43"/>
      <c r="P8" s="43">
        <f>COUNTIFS('1_1_3_2_notas_de_curso_normal'!A2:A18,integrantes_area!B10,'1_1_3_2_notas_de_curso_normal'!E2:E18, "I")</f>
        <v>0</v>
      </c>
      <c r="Q8" s="43"/>
      <c r="R8" s="43">
        <f>COUNTIFS('1_1_3_2_notas_de_curso_normal'!A2:A18,integrantes_area!B10,'1_1_3_2_notas_de_curso_normal'!E2:E18, "C")</f>
        <v>0</v>
      </c>
      <c r="S8" s="43"/>
      <c r="T8" s="43">
        <f>COUNTIFS('1_1_3_2_notas_de_curso_normal'!A2:A18,integrantes_area!B11,'1_1_3_2_notas_de_curso_normal'!E2:E18, "I")</f>
        <v>0</v>
      </c>
      <c r="U8" s="43"/>
      <c r="V8" s="43">
        <f>COUNTIFS('1_1_3_2_notas_de_curso_normal'!A2:A18,integrantes_area!B11,'1_1_3_2_notas_de_curso_normal'!E2:E18, "C")</f>
        <v>0</v>
      </c>
      <c r="W8" s="43"/>
      <c r="X8" s="43">
        <f>COUNTIFS('1_1_3_2_notas_de_curso_normal'!A2:A18,integrantes_area!B12,'1_1_3_2_notas_de_curso_normal'!E2:E18, "I")</f>
        <v>0</v>
      </c>
      <c r="Y8" s="43"/>
      <c r="Z8" s="43">
        <f>COUNTIFS('1_1_3_2_notas_de_curso_normal'!A2:A18,integrantes_area!B12,'1_1_3_2_notas_de_curso_normal'!E2:E18, "C")</f>
        <v>0</v>
      </c>
      <c r="AA8" s="43"/>
      <c r="AB8" s="43">
        <f>COUNTIFS('1_1_3_2_notas_de_curso_normal'!A2:A18,integrantes_area!B13,'1_1_3_2_notas_de_curso_normal'!E2:E18, "I")</f>
        <v>0</v>
      </c>
      <c r="AC8" s="43"/>
      <c r="AD8" s="43">
        <f>COUNTIFS('1_1_3_2_notas_de_curso_normal'!A2:A18,integrantes_area!B13,'1_1_3_2_notas_de_curso_normal'!E2:E18, "C")</f>
        <v>0</v>
      </c>
      <c r="AE8" s="43"/>
      <c r="AF8" s="43">
        <f>COUNTIFS('1_1_3_2_notas_de_curso_normal'!A2:A18,integrantes_area!B14,'1_1_3_2_notas_de_curso_normal'!E2:E18, "I")</f>
        <v>0</v>
      </c>
      <c r="AG8" s="43"/>
      <c r="AH8" s="43">
        <f>COUNTIFS('1_1_3_2_notas_de_curso_normal'!A2:A18,integrantes_area!B14,'1_1_3_2_notas_de_curso_normal'!E2:E18, "C")</f>
        <v>0</v>
      </c>
      <c r="AI8" s="43"/>
      <c r="AJ8" s="43">
        <f>COUNTIFS('1_1_3_2_notas_de_curso_normal'!A2:A18,integrantes_area!B15,'1_1_3_2_notas_de_curso_normal'!E2:E18, "I")</f>
        <v>0</v>
      </c>
      <c r="AK8" s="43"/>
      <c r="AL8" s="43">
        <f>COUNTIFS('1_1_3_2_notas_de_curso_normal'!A2:A18,integrantes_area!B15,'1_1_3_2_notas_de_curso_normal'!E2:E18, "C")</f>
        <v>0</v>
      </c>
      <c r="AM8" s="43"/>
      <c r="AN8" s="43">
        <f>COUNTIFS('1_1_3_2_notas_de_curso_normal'!A2:A18,integrantes_area!B16,'1_1_3_2_notas_de_curso_normal'!E2:E18, "I")</f>
        <v>0</v>
      </c>
      <c r="AO8" s="43"/>
      <c r="AP8" s="43">
        <f>COUNTIFS('1_1_3_2_notas_de_curso_normal'!A2:A18,integrantes_area!B16,'1_1_3_2_notas_de_curso_normal'!E2:E18, "C")</f>
        <v>0</v>
      </c>
      <c r="AQ8" s="43"/>
      <c r="AR8" s="43"/>
      <c r="AS8" s="43"/>
      <c r="AT8" s="43"/>
      <c r="AU8" s="43"/>
      <c r="AV8" s="43"/>
      <c r="AW8" s="43"/>
      <c r="AX8" s="43"/>
      <c r="AY8" s="43"/>
      <c r="AZ8" s="22">
        <f>SUM('1_1_3_2_notas_de_curso_normal'!H22)</f>
        <v>0</v>
      </c>
    </row>
    <row r="9" spans="2:52" x14ac:dyDescent="0.25">
      <c r="B9" s="23" t="s">
        <v>156</v>
      </c>
      <c r="C9" s="35" t="s">
        <v>109</v>
      </c>
      <c r="D9" s="43">
        <f>COUNTIFS('1_1_3_3_notas_de_curso_especial'!A2:A18,integrantes_area!B7,'1_1_3_3_notas_de_curso_especial'!E2:E18, "I")</f>
        <v>0</v>
      </c>
      <c r="E9" s="43"/>
      <c r="F9" s="43">
        <f>COUNTIFS('1_1_3_3_notas_de_curso_especial'!A2:A18,integrantes_area!B7,'1_1_3_3_notas_de_curso_especial'!E2:E18, "C")</f>
        <v>0</v>
      </c>
      <c r="G9" s="43"/>
      <c r="H9" s="43">
        <f>COUNTIFS('1_1_3_3_notas_de_curso_especial'!A2:A18,integrantes_area!B8,'1_1_3_3_notas_de_curso_especial'!E2:E18, "I")</f>
        <v>0</v>
      </c>
      <c r="I9" s="43"/>
      <c r="J9" s="43">
        <f>COUNTIFS('1_1_3_3_notas_de_curso_especial'!A2:A18,integrantes_area!B8,'1_1_3_3_notas_de_curso_especial'!E2:E18, "C")</f>
        <v>0</v>
      </c>
      <c r="K9" s="43"/>
      <c r="L9" s="43">
        <f>COUNTIFS('1_1_3_3_notas_de_curso_especial'!A2:A18,integrantes_area!B9,'1_1_3_3_notas_de_curso_especial'!E2:E18, "I")</f>
        <v>0</v>
      </c>
      <c r="M9" s="43"/>
      <c r="N9" s="43">
        <f>COUNTIFS('1_1_3_3_notas_de_curso_especial'!A2:A18,integrantes_area!B9,'1_1_3_3_notas_de_curso_especial'!E2:E18, "C")</f>
        <v>0</v>
      </c>
      <c r="O9" s="43"/>
      <c r="P9" s="43">
        <f>COUNTIFS('1_1_3_3_notas_de_curso_especial'!A2:A18,integrantes_area!B10,'1_1_3_3_notas_de_curso_especial'!E2:E18, "I")</f>
        <v>0</v>
      </c>
      <c r="Q9" s="43"/>
      <c r="R9" s="43">
        <f>COUNTIFS('1_1_3_3_notas_de_curso_especial'!A2:A18,integrantes_area!B10,'1_1_3_3_notas_de_curso_especial'!E2:E18, "C")</f>
        <v>0</v>
      </c>
      <c r="S9" s="43"/>
      <c r="T9" s="43">
        <f>COUNTIFS('1_1_3_3_notas_de_curso_especial'!A2:A18,integrantes_area!B11,'1_1_3_3_notas_de_curso_especial'!E2:E18, "I")</f>
        <v>0</v>
      </c>
      <c r="U9" s="43"/>
      <c r="V9" s="43">
        <f>COUNTIFS('1_1_3_3_notas_de_curso_especial'!A2:A18,integrantes_area!B11,'1_1_3_3_notas_de_curso_especial'!E2:E18, "C")</f>
        <v>0</v>
      </c>
      <c r="W9" s="43"/>
      <c r="X9" s="43">
        <f>COUNTIFS('1_1_3_3_notas_de_curso_especial'!A2:A18,integrantes_area!B12,'1_1_3_3_notas_de_curso_especial'!E2:E18, "I")</f>
        <v>0</v>
      </c>
      <c r="Y9" s="43"/>
      <c r="Z9" s="43">
        <f>COUNTIFS('1_1_3_3_notas_de_curso_especial'!A2:A18,integrantes_area!B12,'1_1_3_3_notas_de_curso_especial'!E2:E18, "C")</f>
        <v>0</v>
      </c>
      <c r="AA9" s="43"/>
      <c r="AB9" s="43">
        <f>COUNTIFS('1_1_3_3_notas_de_curso_especial'!A2:A18,integrantes_area!B13,'1_1_3_3_notas_de_curso_especial'!E2:E18, "I")</f>
        <v>0</v>
      </c>
      <c r="AC9" s="43"/>
      <c r="AD9" s="43">
        <f>COUNTIFS('1_1_3_3_notas_de_curso_especial'!A2:A18,integrantes_area!B13,'1_1_3_3_notas_de_curso_especial'!E2:E18, "C")</f>
        <v>0</v>
      </c>
      <c r="AE9" s="43"/>
      <c r="AF9" s="43">
        <f>COUNTIFS('1_1_3_3_notas_de_curso_especial'!A2:A18,integrantes_area!B14,'1_1_3_3_notas_de_curso_especial'!E2:E18, "I")</f>
        <v>0</v>
      </c>
      <c r="AG9" s="43"/>
      <c r="AH9" s="43">
        <f>COUNTIFS('1_1_3_3_notas_de_curso_especial'!A2:A18,integrantes_area!B14,'1_1_3_3_notas_de_curso_especial'!E2:E18, "C")</f>
        <v>0</v>
      </c>
      <c r="AI9" s="43"/>
      <c r="AJ9" s="43">
        <f>COUNTIFS('1_1_3_3_notas_de_curso_especial'!A2:A18,integrantes_area!B15,'1_1_3_3_notas_de_curso_especial'!E2:E18, "I")</f>
        <v>0</v>
      </c>
      <c r="AK9" s="43"/>
      <c r="AL9" s="43">
        <f>COUNTIFS('1_1_3_3_notas_de_curso_especial'!A2:A18,integrantes_area!B15,'1_1_3_3_notas_de_curso_especial'!E2:E18, "C")</f>
        <v>0</v>
      </c>
      <c r="AM9" s="24"/>
      <c r="AN9" s="24">
        <f>COUNTIFS('1_1_3_3_notas_de_curso_especial'!A2:A18,integrantes_area!B16,'1_1_3_3_notas_de_curso_especial'!E2:E18, "I")</f>
        <v>0</v>
      </c>
      <c r="AO9" s="24"/>
      <c r="AP9" s="24">
        <f>COUNTIFS('1_1_3_3_notas_de_curso_especial'!A2:A18,integrantes_area!B16,'1_1_3_3_notas_de_curso_especial'!E2:E18, "C")</f>
        <v>0</v>
      </c>
      <c r="AQ9" s="24"/>
      <c r="AR9" s="24"/>
      <c r="AS9" s="24"/>
      <c r="AT9" s="24"/>
      <c r="AU9" s="24"/>
      <c r="AV9" s="24">
        <f>COUNTIFS('1_1_3_3_notas_de_curso_especial'!A2:A18,integrantes_area!B18,'1_1_3_3_notas_de_curso_especial'!E2:E18, "I")</f>
        <v>0</v>
      </c>
      <c r="AW9" s="24">
        <f>SUMIFS('1_1_3_3_notas_de_curso_especial'!C2:C20,'1_1_3_3_notas_de_curso_especial'!A2:A20,integrantes_area!B18,'1_1_3_3_notas_de_curso_especial'!E2:E20, "I")</f>
        <v>0</v>
      </c>
      <c r="AX9" s="24">
        <f>COUNTIFS('1_1_3_3_notas_de_curso_especial'!A2:A18,integrantes_area!B18,'1_1_3_3_notas_de_curso_especial'!E2:E18, "C")</f>
        <v>0</v>
      </c>
      <c r="AY9" s="24">
        <f>SUMIFS('1_1_3_3_notas_de_curso_especial'!C2:C20,'1_1_3_3_notas_de_curso_especial'!A2:A20,integrantes_area!B18,'1_1_3_3_notas_de_curso_especial'!E2:E20, "C")</f>
        <v>0</v>
      </c>
      <c r="AZ9" s="38">
        <f>SUM('1_1_3_3_notas_de_curso_especial'!H22)</f>
        <v>0</v>
      </c>
    </row>
    <row r="10" spans="2:52" x14ac:dyDescent="0.25">
      <c r="B10" s="23" t="s">
        <v>157</v>
      </c>
      <c r="C10" s="35" t="s">
        <v>110</v>
      </c>
      <c r="D10" s="43">
        <f>COUNTIFS('1_1_3_4_antologias_comentadas'!A2:A18,integrantes_area!B7,'1_1_3_4_antologias_comentadas'!E2:E18, "I")</f>
        <v>0</v>
      </c>
      <c r="E10" s="43"/>
      <c r="F10" s="43">
        <f>COUNTIFS('1_1_3_4_antologias_comentadas'!A2:A18,integrantes_area!B7,'1_1_3_4_antologias_comentadas'!E2:E18, "C")</f>
        <v>0</v>
      </c>
      <c r="G10" s="43"/>
      <c r="H10" s="43">
        <f>COUNTIFS('1_1_3_4_antologias_comentadas'!A2:A18,integrantes_area!B8,'1_1_3_4_antologias_comentadas'!E2:E18, "I")</f>
        <v>0</v>
      </c>
      <c r="I10" s="43"/>
      <c r="J10" s="43">
        <f>COUNTIFS('1_1_3_4_antologias_comentadas'!A2:A18,integrantes_area!B8,'1_1_3_4_antologias_comentadas'!E2:E18, "C")</f>
        <v>0</v>
      </c>
      <c r="K10" s="43"/>
      <c r="L10" s="43">
        <f>COUNTIFS('1_1_3_4_antologias_comentadas'!A2:A18,integrantes_area!B9,'1_1_3_4_antologias_comentadas'!E2:E18, "I")</f>
        <v>0</v>
      </c>
      <c r="M10" s="43"/>
      <c r="N10" s="43">
        <f>COUNTIFS('1_1_3_4_antologias_comentadas'!A2:A18,integrantes_area!B9,'1_1_3_4_antologias_comentadas'!E2:E18, "C")</f>
        <v>0</v>
      </c>
      <c r="O10" s="43"/>
      <c r="P10" s="43">
        <f>COUNTIFS('1_1_3_4_antologias_comentadas'!A2:A18,integrantes_area!B10,'1_1_3_4_antologias_comentadas'!E2:E18, "I")</f>
        <v>0</v>
      </c>
      <c r="Q10" s="43"/>
      <c r="R10" s="43">
        <f>COUNTIFS('1_1_3_4_antologias_comentadas'!A2:A18,integrantes_area!B10,'1_1_3_4_antologias_comentadas'!E2:E18, "C")</f>
        <v>0</v>
      </c>
      <c r="S10" s="43"/>
      <c r="T10" s="43">
        <f>COUNTIFS('1_1_3_4_antologias_comentadas'!A2:A18,integrantes_area!B11,'1_1_3_4_antologias_comentadas'!E2:E18, "I")</f>
        <v>0</v>
      </c>
      <c r="U10" s="43"/>
      <c r="V10" s="43">
        <f>COUNTIFS('1_1_3_4_antologias_comentadas'!A2:A18,integrantes_area!B11,'1_1_3_4_antologias_comentadas'!E2:E18, "C")</f>
        <v>0</v>
      </c>
      <c r="W10" s="43"/>
      <c r="X10" s="43">
        <f>COUNTIFS('1_1_3_4_antologias_comentadas'!A2:A18,integrantes_area!B12,'1_1_3_4_antologias_comentadas'!E2:E18, "I")</f>
        <v>0</v>
      </c>
      <c r="Y10" s="43"/>
      <c r="Z10" s="43">
        <f>COUNTIFS('1_1_3_4_antologias_comentadas'!A2:A18,integrantes_area!B12,'1_1_3_4_antologias_comentadas'!E2:E18, "C")</f>
        <v>0</v>
      </c>
      <c r="AA10" s="43"/>
      <c r="AB10" s="43">
        <f>COUNTIFS('1_1_3_4_antologias_comentadas'!A2:A18,integrantes_area!B13,'1_1_3_4_antologias_comentadas'!E2:E18, "I")</f>
        <v>0</v>
      </c>
      <c r="AC10" s="43"/>
      <c r="AD10" s="43">
        <f>COUNTIFS('1_1_3_4_antologias_comentadas'!A2:A18,integrantes_area!B13,'1_1_3_4_antologias_comentadas'!E2:E18, "C")</f>
        <v>0</v>
      </c>
      <c r="AE10" s="43"/>
      <c r="AF10" s="43">
        <f>COUNTIFS('1_1_3_4_antologias_comentadas'!A2:A18,integrantes_area!B14,'1_1_3_4_antologias_comentadas'!E2:E18, "I")</f>
        <v>0</v>
      </c>
      <c r="AG10" s="43"/>
      <c r="AH10" s="43">
        <f>COUNTIFS('1_1_3_4_antologias_comentadas'!A2:A18,integrantes_area!B14,'1_1_3_4_antologias_comentadas'!E2:E18, "C")</f>
        <v>0</v>
      </c>
      <c r="AI10" s="43"/>
      <c r="AJ10" s="43">
        <f>COUNTIFS('1_1_3_4_antologias_comentadas'!A2:A18,integrantes_area!B15,'1_1_3_4_antologias_comentadas'!E2:E18, "I")</f>
        <v>0</v>
      </c>
      <c r="AK10" s="43"/>
      <c r="AL10" s="43">
        <f>COUNTIFS('1_1_3_4_antologias_comentadas'!A2:A18,integrantes_area!B15,'1_1_3_4_antologias_comentadas'!E2:E18, "C")</f>
        <v>0</v>
      </c>
      <c r="AM10" s="43"/>
      <c r="AN10" s="43">
        <f>COUNTIFS('1_1_3_4_antologias_comentadas'!A2:A18,integrantes_area!B16,'1_1_3_4_antologias_comentadas'!E2:E18, "I")</f>
        <v>0</v>
      </c>
      <c r="AO10" s="43"/>
      <c r="AP10" s="43">
        <f>COUNTIFS('1_1_3_4_antologias_comentadas'!A2:A18,integrantes_area!B16,'1_1_3_4_antologias_comentadas'!E2:E18, "C")</f>
        <v>0</v>
      </c>
      <c r="AQ10" s="43"/>
      <c r="AR10" s="43"/>
      <c r="AS10" s="43"/>
      <c r="AT10" s="43"/>
      <c r="AU10" s="43"/>
      <c r="AV10" s="43"/>
      <c r="AW10" s="43"/>
      <c r="AX10" s="43"/>
      <c r="AY10" s="43"/>
      <c r="AZ10" s="22">
        <f>SUM('1_1_3_4_antologias_comentadas'!H22)</f>
        <v>0</v>
      </c>
    </row>
    <row r="11" spans="2:52" x14ac:dyDescent="0.25">
      <c r="B11" s="23" t="s">
        <v>158</v>
      </c>
      <c r="C11" s="35" t="s">
        <v>111</v>
      </c>
      <c r="D11" s="43">
        <f>COUNTIFS('1_1_3_5_libros_de_texto'!A2:A18,integrantes_area!B7,'1_1_3_5_libros_de_texto'!E2:E18, "I")</f>
        <v>0</v>
      </c>
      <c r="E11" s="43"/>
      <c r="F11" s="43">
        <f>COUNTIFS('1_1_3_5_libros_de_texto'!A2:A18,integrantes_area!B7,'1_1_3_5_libros_de_texto'!E2:E18, "C")</f>
        <v>0</v>
      </c>
      <c r="G11" s="43"/>
      <c r="H11" s="43">
        <f>COUNTIFS('1_1_3_5_libros_de_texto'!A2:A18,integrantes_area!B8,'1_1_3_5_libros_de_texto'!E2:E18, "I")</f>
        <v>0</v>
      </c>
      <c r="I11" s="43"/>
      <c r="J11" s="43">
        <f>COUNTIFS('1_1_3_5_libros_de_texto'!A2:A18,integrantes_area!B8,'1_1_3_5_libros_de_texto'!E2:E18, "C")</f>
        <v>0</v>
      </c>
      <c r="K11" s="43"/>
      <c r="L11" s="43">
        <f>COUNTIFS('1_1_3_5_libros_de_texto'!A2:A18,integrantes_area!B9,'1_1_3_5_libros_de_texto'!E2:E18, "I")</f>
        <v>0</v>
      </c>
      <c r="M11" s="43"/>
      <c r="N11" s="43">
        <f>COUNTIFS('1_1_3_5_libros_de_texto'!A2:A18,integrantes_area!B9,'1_1_3_5_libros_de_texto'!E2:E18, "C")</f>
        <v>0</v>
      </c>
      <c r="O11" s="43"/>
      <c r="P11" s="43">
        <f>COUNTIFS('1_1_3_5_libros_de_texto'!A2:A18,integrantes_area!B10,'1_1_3_5_libros_de_texto'!E2:E18, "I")</f>
        <v>0</v>
      </c>
      <c r="Q11" s="43"/>
      <c r="R11" s="43">
        <f>COUNTIFS('1_1_3_5_libros_de_texto'!A2:A18,integrantes_area!B10,'1_1_3_5_libros_de_texto'!E2:E18, "C")</f>
        <v>0</v>
      </c>
      <c r="S11" s="43"/>
      <c r="T11" s="43">
        <f>COUNTIFS('1_1_3_5_libros_de_texto'!A2:A18,integrantes_area!B11,'1_1_3_5_libros_de_texto'!E2:E18, "I")</f>
        <v>0</v>
      </c>
      <c r="U11" s="43"/>
      <c r="V11" s="43">
        <f>COUNTIFS('1_1_3_5_libros_de_texto'!A2:A18,integrantes_area!B11,'1_1_3_5_libros_de_texto'!E2:E18, "C")</f>
        <v>0</v>
      </c>
      <c r="W11" s="43"/>
      <c r="X11" s="43">
        <f>COUNTIFS('1_1_3_5_libros_de_texto'!A2:A18,integrantes_area!B12,'1_1_3_5_libros_de_texto'!E2:E18, "I")</f>
        <v>0</v>
      </c>
      <c r="Y11" s="43"/>
      <c r="Z11" s="43">
        <f>COUNTIFS('1_1_3_5_libros_de_texto'!A2:A18,integrantes_area!B12,'1_1_3_5_libros_de_texto'!E2:E18, "C")</f>
        <v>0</v>
      </c>
      <c r="AA11" s="43"/>
      <c r="AB11" s="43">
        <f>COUNTIFS('1_1_3_5_libros_de_texto'!A2:A18,integrantes_area!B13,'1_1_3_5_libros_de_texto'!E2:E18, "I")</f>
        <v>0</v>
      </c>
      <c r="AC11" s="43"/>
      <c r="AD11" s="43">
        <f>COUNTIFS('1_1_3_5_libros_de_texto'!A2:A18,integrantes_area!B13,'1_1_3_5_libros_de_texto'!E2:E18, "C")</f>
        <v>0</v>
      </c>
      <c r="AE11" s="43"/>
      <c r="AF11" s="43">
        <f>COUNTIFS('1_1_3_5_libros_de_texto'!A2:A18,integrantes_area!B14,'1_1_3_5_libros_de_texto'!E2:E18, "I")</f>
        <v>0</v>
      </c>
      <c r="AG11" s="43"/>
      <c r="AH11" s="43">
        <f>COUNTIFS('1_1_3_5_libros_de_texto'!A2:A18,integrantes_area!B14,'1_1_3_5_libros_de_texto'!E2:E18, "C")</f>
        <v>0</v>
      </c>
      <c r="AI11" s="43"/>
      <c r="AJ11" s="43">
        <f>COUNTIFS('1_1_3_5_libros_de_texto'!A2:A18,integrantes_area!B15,'1_1_3_5_libros_de_texto'!E2:E18, "I")</f>
        <v>0</v>
      </c>
      <c r="AK11" s="43"/>
      <c r="AL11" s="43">
        <f>COUNTIFS('1_1_3_5_libros_de_texto'!A2:A18,integrantes_area!B15,'1_1_3_5_libros_de_texto'!E2:E18, "C")</f>
        <v>0</v>
      </c>
      <c r="AM11" s="43"/>
      <c r="AN11" s="43">
        <f>COUNTIFS('1_1_3_5_libros_de_texto'!A2:A18,integrantes_area!B16,'1_1_3_5_libros_de_texto'!E2:E18, "I")</f>
        <v>0</v>
      </c>
      <c r="AO11" s="43"/>
      <c r="AP11" s="43">
        <f>COUNTIFS('1_1_3_5_libros_de_texto'!A2:A18,integrantes_area!B16,'1_1_3_5_libros_de_texto'!E2:E18, "C")</f>
        <v>0</v>
      </c>
      <c r="AQ11" s="43"/>
      <c r="AR11" s="43"/>
      <c r="AS11" s="43"/>
      <c r="AT11" s="43"/>
      <c r="AU11" s="43"/>
      <c r="AV11" s="43"/>
      <c r="AW11" s="43"/>
      <c r="AX11" s="43"/>
      <c r="AY11" s="43"/>
      <c r="AZ11" s="22">
        <f>SUM('1_1_3_5_libros_de_texto'!H22)</f>
        <v>0</v>
      </c>
    </row>
    <row r="12" spans="2:52" x14ac:dyDescent="0.25">
      <c r="B12" s="23" t="s">
        <v>159</v>
      </c>
      <c r="C12" s="35" t="s">
        <v>112</v>
      </c>
      <c r="D12" s="43">
        <f>COUNTIFS('1_1_3_6_doct_audio_video_cine_f'!A2:A18,integrantes_area!B7,'1_1_3_6_doct_audio_video_cine_f'!E2:E18, "I")</f>
        <v>0</v>
      </c>
      <c r="E12" s="24"/>
      <c r="F12" s="24">
        <f>COUNTIFS('1_1_3_6_doct_audio_video_cine_f'!A2:A18,integrantes_area!B7,'1_1_3_6_doct_audio_video_cine_f'!E2:E18, "C")</f>
        <v>0</v>
      </c>
      <c r="G12" s="24"/>
      <c r="H12" s="24">
        <f>COUNTIFS('1_1_3_6_doct_audio_video_cine_f'!A2:A18,integrantes_area!B8,'1_1_3_6_doct_audio_video_cine_f'!E2:E18, "I")</f>
        <v>0</v>
      </c>
      <c r="I12" s="24"/>
      <c r="J12" s="24">
        <f>COUNTIFS('1_1_3_6_doct_audio_video_cine_f'!A2:A18,integrantes_area!B8,'1_1_3_6_doct_audio_video_cine_f'!E2:E18, "C")</f>
        <v>0</v>
      </c>
      <c r="K12" s="24"/>
      <c r="L12" s="24">
        <f>COUNTIFS('1_1_3_6_doct_audio_video_cine_f'!A2:A18,integrantes_area!B9,'1_1_3_6_doct_audio_video_cine_f'!E2:E18, "I")</f>
        <v>0</v>
      </c>
      <c r="M12" s="24"/>
      <c r="N12" s="24">
        <f>COUNTIFS('1_1_3_6_doct_audio_video_cine_f'!A2:A18,integrantes_area!B9,'1_1_3_6_doct_audio_video_cine_f'!E2:E18, "C")</f>
        <v>0</v>
      </c>
      <c r="O12" s="24"/>
      <c r="P12" s="24">
        <f>COUNTIFS('1_1_3_6_doct_audio_video_cine_f'!A2:A18,integrantes_area!B10,'1_1_3_6_doct_audio_video_cine_f'!E2:E18, "I")</f>
        <v>0</v>
      </c>
      <c r="Q12" s="24"/>
      <c r="R12" s="24">
        <f>COUNTIFS('1_1_3_6_doct_audio_video_cine_f'!A2:A18,integrantes_area!B10,'1_1_3_6_doct_audio_video_cine_f'!E2:E18, "C")</f>
        <v>0</v>
      </c>
      <c r="S12" s="24"/>
      <c r="T12" s="24">
        <f>COUNTIFS('1_1_3_6_doct_audio_video_cine_f'!A2:A18,integrantes_area!B11,'1_1_3_6_doct_audio_video_cine_f'!E2:E18, "I")</f>
        <v>0</v>
      </c>
      <c r="U12" s="24"/>
      <c r="V12" s="24">
        <f>COUNTIFS('1_1_3_6_doct_audio_video_cine_f'!A2:A18,integrantes_area!B11,'1_1_3_6_doct_audio_video_cine_f'!E2:E18, "C")</f>
        <v>0</v>
      </c>
      <c r="W12" s="24"/>
      <c r="X12" s="24">
        <f>COUNTIFS('1_1_3_6_doct_audio_video_cine_f'!A2:A18,integrantes_area!B12,'1_1_3_6_doct_audio_video_cine_f'!E2:E18, "I")</f>
        <v>0</v>
      </c>
      <c r="Y12" s="24"/>
      <c r="Z12" s="24">
        <f>COUNTIFS('1_1_3_6_doct_audio_video_cine_f'!A2:A18,integrantes_area!B12,'1_1_3_6_doct_audio_video_cine_f'!E2:E18, "C")</f>
        <v>0</v>
      </c>
      <c r="AA12" s="24"/>
      <c r="AB12" s="24">
        <f>COUNTIFS('1_1_3_6_doct_audio_video_cine_f'!A2:A18,integrantes_area!B13,'1_1_3_6_doct_audio_video_cine_f'!E2:E18, "I")</f>
        <v>0</v>
      </c>
      <c r="AC12" s="24"/>
      <c r="AD12" s="24">
        <f>COUNTIFS('1_1_3_6_doct_audio_video_cine_f'!A2:A18,integrantes_area!B13,'1_1_3_6_doct_audio_video_cine_f'!E2:E18, "C")</f>
        <v>0</v>
      </c>
      <c r="AE12" s="24"/>
      <c r="AF12" s="24">
        <f>COUNTIFS('1_1_3_6_doct_audio_video_cine_f'!A2:A18,integrantes_area!B14,'1_1_3_6_doct_audio_video_cine_f'!E2:E18, "I")</f>
        <v>0</v>
      </c>
      <c r="AG12" s="24"/>
      <c r="AH12" s="24">
        <f>COUNTIFS('1_1_3_6_doct_audio_video_cine_f'!A2:A18,integrantes_area!B14,'1_1_3_6_doct_audio_video_cine_f'!E2:E18, "C")</f>
        <v>0</v>
      </c>
      <c r="AI12" s="24"/>
      <c r="AJ12" s="24">
        <f>COUNTIFS('1_1_3_6_doct_audio_video_cine_f'!A2:A18,integrantes_area!B15,'1_1_3_6_doct_audio_video_cine_f'!E2:E18, "I")</f>
        <v>0</v>
      </c>
      <c r="AK12" s="24"/>
      <c r="AL12" s="24">
        <f>COUNTIFS('1_1_3_6_doct_audio_video_cine_f'!A2:A18,integrantes_area!B15,'1_1_3_6_doct_audio_video_cine_f'!E2:E18, "C")</f>
        <v>0</v>
      </c>
      <c r="AM12" s="24"/>
      <c r="AN12" s="24">
        <f>COUNTIFS('1_1_3_6_doct_audio_video_cine_f'!A2:A18,integrantes_area!B16,'1_1_3_6_doct_audio_video_cine_f'!E2:E18, "I")</f>
        <v>0</v>
      </c>
      <c r="AO12" s="24"/>
      <c r="AP12" s="24">
        <f>COUNTIFS('1_1_3_6_doct_audio_video_cine_f'!A2:A18,integrantes_area!B16,'1_1_3_6_doct_audio_video_cine_f'!E2:E18, "C")</f>
        <v>0</v>
      </c>
      <c r="AQ12" s="24"/>
      <c r="AR12" s="24">
        <f>COUNTIFS('1_1_3_6_doct_audio_video_cine_f'!A2:A18,integrantes_area!B17,'1_1_3_6_doct_audio_video_cine_f'!E2:E18, "I")</f>
        <v>0</v>
      </c>
      <c r="AS12" s="24"/>
      <c r="AT12" s="24">
        <f>COUNTIFS('1_1_3_6_doct_audio_video_cine_f'!A2:A18,integrantes_area!B17,'1_1_3_6_doct_audio_video_cine_f'!E2:E18, "C")</f>
        <v>0</v>
      </c>
      <c r="AU12" s="24"/>
      <c r="AV12" s="24">
        <f>COUNTIFS('1_1_3_6_doct_audio_video_cine_f'!A2:A18,integrantes_area!B18,'1_1_3_6_doct_audio_video_cine_f'!E2:E18, "I")</f>
        <v>0</v>
      </c>
      <c r="AW12" s="24"/>
      <c r="AX12" s="24">
        <f>COUNTIFS('1_1_3_6_doct_audio_video_cine_f'!A2:A18,integrantes_area!B18,'1_1_3_6_doct_audio_video_cine_f'!E2:E18, "C")</f>
        <v>0</v>
      </c>
      <c r="AY12" s="24"/>
      <c r="AZ12" s="22">
        <f>SUM('1_1_3_6_doct_audio_video_cine_f'!H22)</f>
        <v>0</v>
      </c>
    </row>
    <row r="13" spans="2:52" x14ac:dyDescent="0.25">
      <c r="B13" s="23" t="s">
        <v>160</v>
      </c>
      <c r="C13" s="78" t="s">
        <v>114</v>
      </c>
      <c r="D13" s="43">
        <f>COUNTIFS('1_1_3_7_equipo_laboratorio_mod_'!A2:A18,integrantes_area!B7,'1_1_3_7_equipo_laboratorio_mod_'!E2:E18, "I")</f>
        <v>0</v>
      </c>
      <c r="E13" s="43">
        <f>SUMIFS('1_1_3_7_equipo_laboratorio_mod_'!C2:C18,'1_1_3_7_equipo_laboratorio_mod_'!A2:A18,integrantes_area!B7,'1_1_3_7_equipo_laboratorio_mod_'!E2:E18, "I")</f>
        <v>0</v>
      </c>
      <c r="F13" s="43">
        <f>COUNTIFS('1_1_3_7_equipo_laboratorio_mod_'!A2:A18,integrantes_area!B7,'1_1_3_7_equipo_laboratorio_mod_'!E2:E18, "C")</f>
        <v>0</v>
      </c>
      <c r="G13" s="43">
        <f>SUMIFS('1_1_3_7_equipo_laboratorio_mod_'!D2:D18,'1_1_3_7_equipo_laboratorio_mod_'!A2:A18,integrantes_area!B7,'1_1_3_7_equipo_laboratorio_mod_'!E2:E18, "C")</f>
        <v>0</v>
      </c>
      <c r="H13" s="43">
        <f>COUNTIFS('1_1_3_7_equipo_laboratorio_mod_'!A2:A18,integrantes_area!B8,'1_1_3_7_equipo_laboratorio_mod_'!E2:E18, "I")</f>
        <v>0</v>
      </c>
      <c r="I13" s="43">
        <f>SUMIFS('1_1_3_7_equipo_laboratorio_mod_'!C2:C18,'1_1_3_7_equipo_laboratorio_mod_'!A2:A18,integrantes_area!B8,'1_1_3_7_equipo_laboratorio_mod_'!E2:E18, "I")</f>
        <v>0</v>
      </c>
      <c r="J13" s="43">
        <f>COUNTIFS('1_1_3_7_equipo_laboratorio_mod_'!A2:A18,integrantes_area!B8,'1_1_3_7_equipo_laboratorio_mod_'!E2:E18, "C")</f>
        <v>0</v>
      </c>
      <c r="K13" s="43">
        <f>SUMIFS('1_1_3_7_equipo_laboratorio_mod_'!D2:D18,'1_1_3_7_equipo_laboratorio_mod_'!A2:A18,integrantes_area!B8,'1_1_3_7_equipo_laboratorio_mod_'!E2:E18, "C")</f>
        <v>0</v>
      </c>
      <c r="L13" s="43">
        <f>COUNTIFS('1_1_3_7_equipo_laboratorio_mod_'!A2:A18,integrantes_area!B9,'1_1_3_7_equipo_laboratorio_mod_'!E2:E18, "I")</f>
        <v>0</v>
      </c>
      <c r="M13" s="43">
        <f>SUMIFS('1_1_3_7_equipo_laboratorio_mod_'!C2:C18,'1_1_3_7_equipo_laboratorio_mod_'!A2:A18,integrantes_area!B9,'1_1_3_7_equipo_laboratorio_mod_'!E2:E18, "I")</f>
        <v>0</v>
      </c>
      <c r="N13" s="43">
        <f>COUNTIFS('1_1_3_7_equipo_laboratorio_mod_'!A2:A18,integrantes_area!B9,'1_1_3_7_equipo_laboratorio_mod_'!E2:E18, "C")</f>
        <v>0</v>
      </c>
      <c r="O13" s="43">
        <f>SUMIFS('1_1_3_7_equipo_laboratorio_mod_'!D2:D18,'1_1_3_7_equipo_laboratorio_mod_'!A2:A18,integrantes_area!B9,'1_1_3_7_equipo_laboratorio_mod_'!E2:E18, "C")</f>
        <v>0</v>
      </c>
      <c r="P13" s="43">
        <f>COUNTIFS('1_1_3_7_equipo_laboratorio_mod_'!A2:A18,integrantes_area!B10,'1_1_3_7_equipo_laboratorio_mod_'!E2:E18, "I")</f>
        <v>0</v>
      </c>
      <c r="Q13" s="43">
        <f>SUMIFS('1_1_3_7_equipo_laboratorio_mod_'!C2:C18,'1_1_3_7_equipo_laboratorio_mod_'!A2:A18,integrantes_area!B10,'1_1_3_7_equipo_laboratorio_mod_'!E2:E18, "I")</f>
        <v>0</v>
      </c>
      <c r="R13" s="43">
        <f>COUNTIFS('1_1_3_7_equipo_laboratorio_mod_'!A2:A18,integrantes_area!B10,'1_1_3_7_equipo_laboratorio_mod_'!E2:E18, "C")</f>
        <v>0</v>
      </c>
      <c r="S13" s="43">
        <f>SUMIFS('1_1_3_7_equipo_laboratorio_mod_'!D2:D18,'1_1_3_7_equipo_laboratorio_mod_'!A2:A18,integrantes_area!B10,'1_1_3_7_equipo_laboratorio_mod_'!E2:E18, "C")</f>
        <v>0</v>
      </c>
      <c r="T13" s="43">
        <f>COUNTIFS('1_1_3_7_equipo_laboratorio_mod_'!A2:A18,integrantes_area!B11,'1_1_3_7_equipo_laboratorio_mod_'!E2:E18, "I")</f>
        <v>0</v>
      </c>
      <c r="U13" s="43">
        <f>SUMIFS('1_1_3_7_equipo_laboratorio_mod_'!C2:C18,'1_1_3_7_equipo_laboratorio_mod_'!A2:A18,integrantes_area!B11,'1_1_3_7_equipo_laboratorio_mod_'!E2:E18, "I")</f>
        <v>0</v>
      </c>
      <c r="V13" s="43">
        <f>COUNTIFS('1_1_3_7_equipo_laboratorio_mod_'!A2:A18,integrantes_area!B11,'1_1_3_7_equipo_laboratorio_mod_'!E2:E18, "C")</f>
        <v>0</v>
      </c>
      <c r="W13" s="43">
        <f>SUMIFS('1_1_3_7_equipo_laboratorio_mod_'!D2:D18,'1_1_3_7_equipo_laboratorio_mod_'!A2:A18,integrantes_area!B11,'1_1_3_7_equipo_laboratorio_mod_'!E2:E18, "C")</f>
        <v>0</v>
      </c>
      <c r="X13" s="43">
        <f>COUNTIFS('1_1_3_7_equipo_laboratorio_mod_'!A2:A18,integrantes_area!B12,'1_1_3_7_equipo_laboratorio_mod_'!E2:E18, "I")</f>
        <v>0</v>
      </c>
      <c r="Y13" s="43">
        <f>SUMIFS('1_1_3_7_equipo_laboratorio_mod_'!C2:C18,'1_1_3_7_equipo_laboratorio_mod_'!A2:A18,integrantes_area!B12,'1_1_3_7_equipo_laboratorio_mod_'!E2:E18, "I")</f>
        <v>0</v>
      </c>
      <c r="Z13" s="43">
        <f>COUNTIFS('1_1_3_7_equipo_laboratorio_mod_'!A2:A18,integrantes_area!B12,'1_1_3_7_equipo_laboratorio_mod_'!E2:E18, "C")</f>
        <v>0</v>
      </c>
      <c r="AA13" s="43">
        <f>SUMIFS('1_1_3_7_equipo_laboratorio_mod_'!D2:D18,'1_1_3_7_equipo_laboratorio_mod_'!A2:A18,integrantes_area!B12,'1_1_3_7_equipo_laboratorio_mod_'!E2:E18, "C")</f>
        <v>0</v>
      </c>
      <c r="AB13" s="43">
        <f>COUNTIFS('1_1_3_7_equipo_laboratorio_mod_'!A2:A18,integrantes_area!B13,'1_1_3_7_equipo_laboratorio_mod_'!E2:E18, "I")</f>
        <v>0</v>
      </c>
      <c r="AC13" s="43">
        <f>SUMIFS('1_1_3_7_equipo_laboratorio_mod_'!C2:C18,'1_1_3_7_equipo_laboratorio_mod_'!A2:A18,integrantes_area!B13,'1_1_3_7_equipo_laboratorio_mod_'!E2:E18, "I")</f>
        <v>0</v>
      </c>
      <c r="AD13" s="43">
        <f>COUNTIFS('1_1_3_7_equipo_laboratorio_mod_'!A2:A18,integrantes_area!B13,'1_1_3_7_equipo_laboratorio_mod_'!E2:E18, "C")</f>
        <v>0</v>
      </c>
      <c r="AE13" s="43">
        <f>SUMIFS('1_1_3_7_equipo_laboratorio_mod_'!D2:D18,'1_1_3_7_equipo_laboratorio_mod_'!A2:A18,integrantes_area!B13,'1_1_3_7_equipo_laboratorio_mod_'!E2:E18, "C")</f>
        <v>0</v>
      </c>
      <c r="AF13" s="43">
        <f>COUNTIFS('1_1_3_7_equipo_laboratorio_mod_'!A2:A18,integrantes_area!B14,'1_1_3_7_equipo_laboratorio_mod_'!E2:E18, "I")</f>
        <v>0</v>
      </c>
      <c r="AG13" s="43">
        <f>SUMIFS('1_1_3_7_equipo_laboratorio_mod_'!C2:C18,'1_1_3_7_equipo_laboratorio_mod_'!A2:A18,integrantes_area!B14,'1_1_3_7_equipo_laboratorio_mod_'!E2:E18, "I")</f>
        <v>0</v>
      </c>
      <c r="AH13" s="43">
        <f>COUNTIFS('1_1_3_7_equipo_laboratorio_mod_'!A2:A18,integrantes_area!B14,'1_1_3_7_equipo_laboratorio_mod_'!E2:E18, "C")</f>
        <v>0</v>
      </c>
      <c r="AI13" s="43">
        <f>SUMIFS('1_1_3_7_equipo_laboratorio_mod_'!D2:D18,'1_1_3_7_equipo_laboratorio_mod_'!A2:A18,integrantes_area!B14,'1_1_3_7_equipo_laboratorio_mod_'!E2:E18, "C")</f>
        <v>0</v>
      </c>
      <c r="AJ13" s="43">
        <f>COUNTIFS('1_1_3_7_equipo_laboratorio_mod_'!A2:A18,integrantes_area!B15,'1_1_3_7_equipo_laboratorio_mod_'!E2:E18, "I")</f>
        <v>0</v>
      </c>
      <c r="AK13" s="43">
        <f>SUMIFS('1_1_3_7_equipo_laboratorio_mod_'!C2:C18,'1_1_3_7_equipo_laboratorio_mod_'!A2:A18,integrantes_area!B15,'1_1_3_7_equipo_laboratorio_mod_'!E2:E18, "I")</f>
        <v>0</v>
      </c>
      <c r="AL13" s="43">
        <f>COUNTIFS('1_1_3_7_equipo_laboratorio_mod_'!A2:A18,integrantes_area!B15,'1_1_3_7_equipo_laboratorio_mod_'!E2:E18, "C")</f>
        <v>0</v>
      </c>
      <c r="AM13" s="43">
        <f>SUMIFS('1_1_3_7_equipo_laboratorio_mod_'!D2:D18,'1_1_3_7_equipo_laboratorio_mod_'!A2:A18,integrantes_area!B15,'1_1_3_7_equipo_laboratorio_mod_'!E2:E18, "C")</f>
        <v>0</v>
      </c>
      <c r="AN13" s="43">
        <f>COUNTIFS('1_1_3_7_equipo_laboratorio_mod_'!A2:A18,integrantes_area!B16,'1_1_3_7_equipo_laboratorio_mod_'!E2:E18, "I")</f>
        <v>0</v>
      </c>
      <c r="AO13" s="43">
        <f>SUMIFS('1_1_3_7_equipo_laboratorio_mod_'!C2:C18,'1_1_3_7_equipo_laboratorio_mod_'!A2:A18,integrantes_area!B16,'1_1_3_7_equipo_laboratorio_mod_'!E2:E18, "I")</f>
        <v>0</v>
      </c>
      <c r="AP13" s="43">
        <f>COUNTIFS('1_1_3_7_equipo_laboratorio_mod_'!A2:A18,integrantes_area!B16,'1_1_3_7_equipo_laboratorio_mod_'!E2:E18, "C")</f>
        <v>0</v>
      </c>
      <c r="AQ13" s="43">
        <f>SUMIFS('1_1_3_7_equipo_laboratorio_mod_'!D2:D18,'1_1_3_7_equipo_laboratorio_mod_'!A2:A18,integrantes_area!B16,'1_1_3_7_equipo_laboratorio_mod_'!E2:E18, "C")</f>
        <v>0</v>
      </c>
      <c r="AR13" s="43">
        <f>COUNTIFS('1_1_3_7_equipo_laboratorio_mod_'!A2:A18,integrantes_area!B17,'1_1_3_7_equipo_laboratorio_mod_'!E2:E18, "I")</f>
        <v>0</v>
      </c>
      <c r="AS13" s="43">
        <f>SUMIFS('1_1_3_7_equipo_laboratorio_mod_'!C2:C18,'1_1_3_7_equipo_laboratorio_mod_'!A2:A18,integrantes_area!B17,'1_1_3_7_equipo_laboratorio_mod_'!E2:E18, "I")</f>
        <v>0</v>
      </c>
      <c r="AT13" s="43">
        <f>COUNTIFS('1_1_3_7_equipo_laboratorio_mod_'!A2:A18,integrantes_area!B17,'1_1_3_7_equipo_laboratorio_mod_'!E2:E18, "C")</f>
        <v>0</v>
      </c>
      <c r="AU13" s="43">
        <f>SUMIFS('1_1_3_7_equipo_laboratorio_mod_'!D2:D18,'1_1_3_7_equipo_laboratorio_mod_'!A2:A18,integrantes_area!B17,'1_1_3_7_equipo_laboratorio_mod_'!E2:E18, "C")</f>
        <v>0</v>
      </c>
      <c r="AV13" s="43">
        <f>COUNTIFS('1_1_3_7_equipo_laboratorio_mod_'!A2:A18,integrantes_area!B18,'1_1_3_7_equipo_laboratorio_mod_'!E2:E18, "I")</f>
        <v>0</v>
      </c>
      <c r="AW13" s="43">
        <f>SUMIFS('1_1_3_7_equipo_laboratorio_mod_'!C2:C18,'1_1_3_7_equipo_laboratorio_mod_'!A2:A18,integrantes_area!B18,'1_1_3_7_equipo_laboratorio_mod_'!E2:E18, "I")</f>
        <v>0</v>
      </c>
      <c r="AX13" s="43">
        <f>COUNTIFS('1_1_3_7_equipo_laboratorio_mod_'!A2:A18,integrantes_area!B18,'1_1_3_7_equipo_laboratorio_mod_'!E2:E18, "C")</f>
        <v>0</v>
      </c>
      <c r="AY13" s="43">
        <f>SUMIFS('1_1_3_7_equipo_laboratorio_mod_'!D2:D18,'1_1_3_7_equipo_laboratorio_mod_'!A2:A18,integrantes_area!B18,'1_1_3_7_equipo_laboratorio_mod_'!E2:E18, "C")</f>
        <v>0</v>
      </c>
      <c r="AZ13" s="22">
        <f>SUM('1_1_3_7_equipo_laboratorio_mod_'!H22)</f>
        <v>0</v>
      </c>
    </row>
    <row r="14" spans="2:52" x14ac:dyDescent="0.25">
      <c r="B14" s="23" t="s">
        <v>161</v>
      </c>
      <c r="C14" s="35" t="s">
        <v>115</v>
      </c>
      <c r="D14" s="43">
        <f>COUNTIFS('1_1_3_8_des_paq_comp_plataforma'!A2:A18,integrantes_area!B7,'1_1_3_8_des_paq_comp_plataforma'!E2:E18, "I")</f>
        <v>0</v>
      </c>
      <c r="E14" s="24"/>
      <c r="F14" s="24">
        <f>COUNTIFS('1_1_3_8_des_paq_comp_plataforma'!A2:A18,integrantes_area!B7,'1_1_3_8_des_paq_comp_plataforma'!E2:E18, "C")</f>
        <v>0</v>
      </c>
      <c r="G14" s="24"/>
      <c r="H14" s="24">
        <f>COUNTIFS('1_1_3_8_des_paq_comp_plataforma'!A2:A18,integrantes_area!B8,'1_1_3_8_des_paq_comp_plataforma'!E2:E18, "I")</f>
        <v>0</v>
      </c>
      <c r="I14" s="24"/>
      <c r="J14" s="24">
        <f>COUNTIFS('1_1_3_8_des_paq_comp_plataforma'!A2:A18,integrantes_area!B8,'1_1_3_8_des_paq_comp_plataforma'!E2:E18, "C")</f>
        <v>0</v>
      </c>
      <c r="K14" s="24"/>
      <c r="L14" s="24">
        <f>COUNTIFS('1_1_3_8_des_paq_comp_plataforma'!A2:A18,integrantes_area!B9,'1_1_3_8_des_paq_comp_plataforma'!E2:E18, "I")</f>
        <v>0</v>
      </c>
      <c r="M14" s="24"/>
      <c r="N14" s="24">
        <f>COUNTIFS('1_1_3_8_des_paq_comp_plataforma'!A2:A18,integrantes_area!B9,'1_1_3_8_des_paq_comp_plataforma'!E2:E18, "C")</f>
        <v>0</v>
      </c>
      <c r="O14" s="24"/>
      <c r="P14" s="24">
        <f>COUNTIFS('1_1_3_8_des_paq_comp_plataforma'!A2:A18,integrantes_area!B10,'1_1_3_8_des_paq_comp_plataforma'!E2:E18, "I")</f>
        <v>0</v>
      </c>
      <c r="Q14" s="24"/>
      <c r="R14" s="24">
        <f>COUNTIFS('1_1_3_8_des_paq_comp_plataforma'!A2:A18,integrantes_area!B10,'1_1_3_8_des_paq_comp_plataforma'!E2:E18, "C")</f>
        <v>0</v>
      </c>
      <c r="S14" s="24"/>
      <c r="T14" s="24">
        <f>COUNTIFS('1_1_3_8_des_paq_comp_plataforma'!A2:A18,integrantes_area!B11,'1_1_3_8_des_paq_comp_plataforma'!E2:E18, "I")</f>
        <v>0</v>
      </c>
      <c r="U14" s="24"/>
      <c r="V14" s="24">
        <f>COUNTIFS('1_1_3_8_des_paq_comp_plataforma'!A2:A18,integrantes_area!B11,'1_1_3_8_des_paq_comp_plataforma'!E2:E18, "C")</f>
        <v>0</v>
      </c>
      <c r="W14" s="24"/>
      <c r="X14" s="24">
        <f>COUNTIFS('1_1_3_8_des_paq_comp_plataforma'!A2:A18,integrantes_area!B12,'1_1_3_8_des_paq_comp_plataforma'!E2:E18, "I")</f>
        <v>0</v>
      </c>
      <c r="Y14" s="24"/>
      <c r="Z14" s="24">
        <f>COUNTIFS('1_1_3_8_des_paq_comp_plataforma'!A2:A18,integrantes_area!B12,'1_1_3_8_des_paq_comp_plataforma'!E2:E18, "C")</f>
        <v>0</v>
      </c>
      <c r="AA14" s="24"/>
      <c r="AB14" s="24">
        <f>COUNTIFS('1_1_3_8_des_paq_comp_plataforma'!A2:A18,integrantes_area!B13,'1_1_3_8_des_paq_comp_plataforma'!E2:E18, "I")</f>
        <v>0</v>
      </c>
      <c r="AC14" s="24"/>
      <c r="AD14" s="24">
        <f>COUNTIFS('1_1_3_8_des_paq_comp_plataforma'!A2:A18,integrantes_area!B13,'1_1_3_8_des_paq_comp_plataforma'!E2:E18, "C")</f>
        <v>0</v>
      </c>
      <c r="AE14" s="24"/>
      <c r="AF14" s="24">
        <f>COUNTIFS('1_1_3_8_des_paq_comp_plataforma'!A2:A18,integrantes_area!B14,'1_1_3_8_des_paq_comp_plataforma'!E2:E18, "I")</f>
        <v>0</v>
      </c>
      <c r="AG14" s="24"/>
      <c r="AH14" s="24">
        <f>COUNTIFS('1_1_3_8_des_paq_comp_plataforma'!A2:A18,integrantes_area!B14,'1_1_3_8_des_paq_comp_plataforma'!E2:E18, "C")</f>
        <v>0</v>
      </c>
      <c r="AI14" s="24"/>
      <c r="AJ14" s="24">
        <f>COUNTIFS('1_1_3_8_des_paq_comp_plataforma'!A2:A18,integrantes_area!B15,'1_1_3_8_des_paq_comp_plataforma'!E2:E18, "I")</f>
        <v>0</v>
      </c>
      <c r="AK14" s="24"/>
      <c r="AL14" s="24">
        <f>COUNTIFS('1_1_3_8_des_paq_comp_plataforma'!A2:A18,integrantes_area!B15,'1_1_3_8_des_paq_comp_plataforma'!E2:E18, "C")</f>
        <v>0</v>
      </c>
      <c r="AM14" s="24"/>
      <c r="AN14" s="24">
        <f>COUNTIFS('1_1_3_8_des_paq_comp_plataforma'!A2:A18,integrantes_area!B16,'1_1_3_8_des_paq_comp_plataforma'!E2:E18, "I")</f>
        <v>0</v>
      </c>
      <c r="AO14" s="24"/>
      <c r="AP14" s="24">
        <f>COUNTIFS('1_1_3_8_des_paq_comp_plataforma'!A2:A18,integrantes_area!B16,'1_1_3_8_des_paq_comp_plataforma'!E2:E18, "C")</f>
        <v>0</v>
      </c>
      <c r="AQ14" s="24"/>
      <c r="AR14" s="24"/>
      <c r="AS14" s="24"/>
      <c r="AT14" s="24"/>
      <c r="AU14" s="24"/>
      <c r="AV14" s="24"/>
      <c r="AW14" s="24"/>
      <c r="AX14" s="24"/>
      <c r="AY14" s="24"/>
      <c r="AZ14" s="22">
        <f>SUM('1_1_3_8_des_paq_comp_plataforma'!H22)</f>
        <v>0</v>
      </c>
    </row>
    <row r="15" spans="2:52" x14ac:dyDescent="0.25">
      <c r="B15" s="23" t="s">
        <v>162</v>
      </c>
      <c r="C15" s="35" t="s">
        <v>116</v>
      </c>
      <c r="D15" s="43">
        <f>COUNTIFS('1_1_3_9_trad_public_de_libros'!A2:A18,integrantes_area!B7,'1_1_3_9_trad_public_de_libros'!E2:E18, "I")</f>
        <v>0</v>
      </c>
      <c r="E15" s="43"/>
      <c r="F15" s="43">
        <f>COUNTIFS('1_1_3_9_trad_public_de_libros'!A2:A18,integrantes_area!B7,'1_1_3_9_trad_public_de_libros'!E2:E18, "C")</f>
        <v>0</v>
      </c>
      <c r="G15" s="43"/>
      <c r="H15" s="43">
        <f>COUNTIFS('1_1_3_9_trad_public_de_libros'!A2:A18,integrantes_area!B8,'1_1_3_9_trad_public_de_libros'!E2:E18, "I")</f>
        <v>0</v>
      </c>
      <c r="I15" s="43"/>
      <c r="J15" s="43">
        <f>COUNTIFS('1_1_3_9_trad_public_de_libros'!A2:A18,integrantes_area!B8,'1_1_3_9_trad_public_de_libros'!E2:E18, "C")</f>
        <v>0</v>
      </c>
      <c r="K15" s="43"/>
      <c r="L15" s="43">
        <f>COUNTIFS('1_1_3_9_trad_public_de_libros'!A2:A18,integrantes_area!B9,'1_1_3_9_trad_public_de_libros'!E2:E18, "I")</f>
        <v>0</v>
      </c>
      <c r="M15" s="43"/>
      <c r="N15" s="43">
        <f>COUNTIFS('1_1_3_9_trad_public_de_libros'!A2:A18,integrantes_area!B9,'1_1_3_9_trad_public_de_libros'!E2:E18, "C")</f>
        <v>0</v>
      </c>
      <c r="O15" s="43"/>
      <c r="P15" s="43">
        <f>COUNTIFS('1_1_3_9_trad_public_de_libros'!A2:A18,integrantes_area!B10,'1_1_3_9_trad_public_de_libros'!E2:E18, "I")</f>
        <v>0</v>
      </c>
      <c r="Q15" s="43"/>
      <c r="R15" s="43">
        <f>COUNTIFS('1_1_3_9_trad_public_de_libros'!A2:A18,integrantes_area!B10,'1_1_3_9_trad_public_de_libros'!E2:E18, "C")</f>
        <v>0</v>
      </c>
      <c r="S15" s="43"/>
      <c r="T15" s="43">
        <f>COUNTIFS('1_1_3_9_trad_public_de_libros'!A2:A18,integrantes_area!B11,'1_1_3_9_trad_public_de_libros'!E2:E18, "I")</f>
        <v>0</v>
      </c>
      <c r="U15" s="43"/>
      <c r="V15" s="43">
        <f>COUNTIFS('1_1_3_9_trad_public_de_libros'!A2:A18,integrantes_area!B11,'1_1_3_9_trad_public_de_libros'!E2:E18, "C")</f>
        <v>0</v>
      </c>
      <c r="W15" s="43"/>
      <c r="X15" s="43">
        <f>COUNTIFS('1_1_3_9_trad_public_de_libros'!A2:A18,integrantes_area!B12,'1_1_3_9_trad_public_de_libros'!E2:E18, "I")</f>
        <v>0</v>
      </c>
      <c r="Y15" s="43"/>
      <c r="Z15" s="43">
        <f>COUNTIFS('1_1_3_9_trad_public_de_libros'!A2:A18,integrantes_area!B12,'1_1_3_9_trad_public_de_libros'!E2:E18, "C")</f>
        <v>0</v>
      </c>
      <c r="AA15" s="43"/>
      <c r="AB15" s="43">
        <f>COUNTIFS('1_1_3_9_trad_public_de_libros'!A2:A18,integrantes_area!B13,'1_1_3_9_trad_public_de_libros'!E2:E18, "I")</f>
        <v>0</v>
      </c>
      <c r="AC15" s="43"/>
      <c r="AD15" s="43">
        <f>COUNTIFS('1_1_3_9_trad_public_de_libros'!A2:A18,integrantes_area!B13,'1_1_3_9_trad_public_de_libros'!E2:E18, "C")</f>
        <v>0</v>
      </c>
      <c r="AE15" s="43"/>
      <c r="AF15" s="43">
        <f>COUNTIFS('1_1_3_9_trad_public_de_libros'!A2:A18,integrantes_area!B14,'1_1_3_9_trad_public_de_libros'!E2:E18, "I")</f>
        <v>0</v>
      </c>
      <c r="AG15" s="43"/>
      <c r="AH15" s="43">
        <f>COUNTIFS('1_1_3_9_trad_public_de_libros'!A2:A18,integrantes_area!B14,'1_1_3_9_trad_public_de_libros'!E2:E18, "C")</f>
        <v>0</v>
      </c>
      <c r="AI15" s="43"/>
      <c r="AJ15" s="43">
        <f>COUNTIFS('1_1_3_9_trad_public_de_libros'!A2:A18,integrantes_area!B15,'1_1_3_9_trad_public_de_libros'!E2:E18, "I")</f>
        <v>0</v>
      </c>
      <c r="AK15" s="43"/>
      <c r="AL15" s="43">
        <f>COUNTIFS('1_1_3_9_trad_public_de_libros'!A2:A18,integrantes_area!B15,'1_1_3_9_trad_public_de_libros'!E2:E18, "C")</f>
        <v>0</v>
      </c>
      <c r="AM15" s="43"/>
      <c r="AN15" s="43">
        <f>COUNTIFS('1_1_3_9_trad_public_de_libros'!A2:A18,integrantes_area!B16,'1_1_3_9_trad_public_de_libros'!E2:E18, "I")</f>
        <v>0</v>
      </c>
      <c r="AO15" s="43"/>
      <c r="AP15" s="43">
        <f>COUNTIFS('1_1_3_9_trad_public_de_libros'!A2:A18,integrantes_area!B16,'1_1_3_9_trad_public_de_libros'!E2:E18, "C")</f>
        <v>0</v>
      </c>
      <c r="AQ15" s="43"/>
      <c r="AR15" s="43"/>
      <c r="AS15" s="43"/>
      <c r="AT15" s="43"/>
      <c r="AU15" s="43"/>
      <c r="AV15" s="43"/>
      <c r="AW15" s="43"/>
      <c r="AX15" s="43"/>
      <c r="AY15" s="43"/>
      <c r="AZ15" s="22">
        <f>SUM('1_1_3_9_trad_public_de_libros'!H22)</f>
        <v>0</v>
      </c>
    </row>
    <row r="16" spans="2:52" x14ac:dyDescent="0.25">
      <c r="B16" s="23" t="s">
        <v>163</v>
      </c>
      <c r="C16" s="35" t="s">
        <v>117</v>
      </c>
      <c r="D16" s="43">
        <f>COUNTIFS('1_1_3_10_trad_public_articulo'!A2:A18,integrantes_area!B7,'1_1_3_10_trad_public_articulo'!E2:E18, "I")</f>
        <v>0</v>
      </c>
      <c r="E16" s="43"/>
      <c r="F16" s="43">
        <f>COUNTIFS('1_1_3_10_trad_public_articulo'!A2:A18,integrantes_area!B7,'1_1_3_10_trad_public_articulo'!E2:E18, "C")</f>
        <v>0</v>
      </c>
      <c r="G16" s="43"/>
      <c r="H16" s="43">
        <f>COUNTIFS('1_1_3_10_trad_public_articulo'!A2:A18,integrantes_area!B8,'1_1_3_10_trad_public_articulo'!E2:E18, "I")</f>
        <v>0</v>
      </c>
      <c r="I16" s="43"/>
      <c r="J16" s="43">
        <f>COUNTIFS('1_1_3_10_trad_public_articulo'!A2:A18,integrantes_area!B8,'1_1_3_10_trad_public_articulo'!E2:E18, "C")</f>
        <v>0</v>
      </c>
      <c r="K16" s="43"/>
      <c r="L16" s="43">
        <f>COUNTIFS('1_1_3_10_trad_public_articulo'!A2:A18,integrantes_area!B9,'1_1_3_10_trad_public_articulo'!E2:E18, "I")</f>
        <v>0</v>
      </c>
      <c r="M16" s="43"/>
      <c r="N16" s="43">
        <f>COUNTIFS('1_1_3_10_trad_public_articulo'!A2:A18,integrantes_area!B9,'1_1_3_10_trad_public_articulo'!E2:E18, "C")</f>
        <v>0</v>
      </c>
      <c r="O16" s="43"/>
      <c r="P16" s="43">
        <f>COUNTIFS('1_1_3_10_trad_public_articulo'!A2:A18,integrantes_area!B10,'1_1_3_10_trad_public_articulo'!E2:E18, "I")</f>
        <v>0</v>
      </c>
      <c r="Q16" s="43"/>
      <c r="R16" s="43">
        <f>COUNTIFS('1_1_3_10_trad_public_articulo'!A2:A18,integrantes_area!B10,'1_1_3_10_trad_public_articulo'!E2:E18, "C")</f>
        <v>0</v>
      </c>
      <c r="S16" s="43"/>
      <c r="T16" s="43">
        <f>COUNTIFS('1_1_3_10_trad_public_articulo'!A2:A18,integrantes_area!B11,'1_1_3_10_trad_public_articulo'!E2:E18, "I")</f>
        <v>0</v>
      </c>
      <c r="U16" s="43"/>
      <c r="V16" s="43">
        <f>COUNTIFS('1_1_3_10_trad_public_articulo'!A2:A18,integrantes_area!B11,'1_1_3_10_trad_public_articulo'!E2:E18, "C")</f>
        <v>0</v>
      </c>
      <c r="W16" s="43"/>
      <c r="X16" s="43">
        <f>COUNTIFS('1_1_3_10_trad_public_articulo'!A2:A18,integrantes_area!B12,'1_1_3_10_trad_public_articulo'!E2:E18, "I")</f>
        <v>0</v>
      </c>
      <c r="Y16" s="43"/>
      <c r="Z16" s="43">
        <f>COUNTIFS('1_1_3_10_trad_public_articulo'!A2:A18,integrantes_area!B12,'1_1_3_10_trad_public_articulo'!E2:E18, "C")</f>
        <v>0</v>
      </c>
      <c r="AA16" s="43"/>
      <c r="AB16" s="43">
        <f>COUNTIFS('1_1_3_10_trad_public_articulo'!A2:A18,integrantes_area!B13,'1_1_3_10_trad_public_articulo'!E2:E18, "I")</f>
        <v>0</v>
      </c>
      <c r="AC16" s="43"/>
      <c r="AD16" s="43">
        <f>COUNTIFS('1_1_3_10_trad_public_articulo'!A2:A18,integrantes_area!B13,'1_1_3_10_trad_public_articulo'!E2:E18, "C")</f>
        <v>0</v>
      </c>
      <c r="AE16" s="43"/>
      <c r="AF16" s="43">
        <f>COUNTIFS('1_1_3_10_trad_public_articulo'!A2:A18,integrantes_area!B14,'1_1_3_10_trad_public_articulo'!E2:E18, "I")</f>
        <v>0</v>
      </c>
      <c r="AG16" s="43"/>
      <c r="AH16" s="43">
        <f>COUNTIFS('1_1_3_10_trad_public_articulo'!A2:A18,integrantes_area!B14,'1_1_3_10_trad_public_articulo'!E2:E18, "C")</f>
        <v>0</v>
      </c>
      <c r="AI16" s="43"/>
      <c r="AJ16" s="43">
        <f>COUNTIFS('1_1_3_10_trad_public_articulo'!A2:A18,integrantes_area!B15,'1_1_3_10_trad_public_articulo'!E2:E18, "I")</f>
        <v>0</v>
      </c>
      <c r="AK16" s="43"/>
      <c r="AL16" s="43">
        <f>COUNTIFS('1_1_3_10_trad_public_articulo'!A2:A18,integrantes_area!B15,'1_1_3_10_trad_public_articulo'!E2:E18, "C")</f>
        <v>0</v>
      </c>
      <c r="AM16" s="43"/>
      <c r="AN16" s="43">
        <f>COUNTIFS('1_1_3_10_trad_public_articulo'!A2:A18,integrantes_area!B16,'1_1_3_10_trad_public_articulo'!E2:E18, "I")</f>
        <v>0</v>
      </c>
      <c r="AO16" s="43"/>
      <c r="AP16" s="43">
        <f>COUNTIFS('1_1_3_10_trad_public_articulo'!A2:A18,integrantes_area!B16,'1_1_3_10_trad_public_articulo'!E2:E18, "C")</f>
        <v>0</v>
      </c>
      <c r="AQ16" s="43"/>
      <c r="AR16" s="43"/>
      <c r="AS16" s="43"/>
      <c r="AT16" s="43"/>
      <c r="AU16" s="43"/>
      <c r="AV16" s="43"/>
      <c r="AW16" s="43"/>
      <c r="AX16" s="43"/>
      <c r="AY16" s="43"/>
      <c r="AZ16" s="22">
        <f>SUM('1_1_3_10_trad_public_articulo'!H22)</f>
        <v>0</v>
      </c>
    </row>
    <row r="17" spans="1:52" x14ac:dyDescent="0.25">
      <c r="B17" s="25" t="s">
        <v>164</v>
      </c>
      <c r="C17" s="35" t="s">
        <v>118</v>
      </c>
      <c r="D17" s="43">
        <f>COUNTIFS('1_1_3_11_trad_edit_documentales'!A2:A18,integrantes_area!B7,'1_1_3_11_trad_edit_documentales'!E2:E18, "I")</f>
        <v>0</v>
      </c>
      <c r="E17" s="43"/>
      <c r="F17" s="43">
        <f>COUNTIFS('1_1_3_11_trad_edit_documentales'!A2:A18,integrantes_area!B7,'1_1_3_11_trad_edit_documentales'!E2:E18, "C")</f>
        <v>0</v>
      </c>
      <c r="G17" s="43"/>
      <c r="H17" s="43">
        <f>COUNTIFS('1_1_3_11_trad_edit_documentales'!A2:A18,integrantes_area!B8,'1_1_3_11_trad_edit_documentales'!E2:E18, "I")</f>
        <v>0</v>
      </c>
      <c r="I17" s="43"/>
      <c r="J17" s="43">
        <f>COUNTIFS('1_1_3_11_trad_edit_documentales'!A2:A18,integrantes_area!B8,'1_1_3_11_trad_edit_documentales'!E2:E18, "C")</f>
        <v>0</v>
      </c>
      <c r="K17" s="43"/>
      <c r="L17" s="43">
        <f>COUNTIFS('1_1_3_11_trad_edit_documentales'!A2:A18,integrantes_area!B9,'1_1_3_11_trad_edit_documentales'!E2:E18, "I")</f>
        <v>0</v>
      </c>
      <c r="M17" s="43"/>
      <c r="N17" s="43">
        <f>COUNTIFS('1_1_3_11_trad_edit_documentales'!A2:A18,integrantes_area!B9,'1_1_3_11_trad_edit_documentales'!E2:E18, "C")</f>
        <v>0</v>
      </c>
      <c r="O17" s="43"/>
      <c r="P17" s="43">
        <f>COUNTIFS('1_1_3_11_trad_edit_documentales'!A2:A18,integrantes_area!B10,'1_1_3_11_trad_edit_documentales'!E2:E18, "I")</f>
        <v>0</v>
      </c>
      <c r="Q17" s="43"/>
      <c r="R17" s="43">
        <f>COUNTIFS('1_1_3_11_trad_edit_documentales'!A2:A18,integrantes_area!B10,'1_1_3_11_trad_edit_documentales'!E2:E18, "C")</f>
        <v>0</v>
      </c>
      <c r="S17" s="43"/>
      <c r="T17" s="43">
        <f>COUNTIFS('1_1_3_11_trad_edit_documentales'!A2:A18,integrantes_area!B11,'1_1_3_11_trad_edit_documentales'!E2:E18, "I")</f>
        <v>0</v>
      </c>
      <c r="U17" s="43"/>
      <c r="V17" s="43">
        <f>COUNTIFS('1_1_3_11_trad_edit_documentales'!A2:A18,integrantes_area!B11,'1_1_3_11_trad_edit_documentales'!E2:E18, "C")</f>
        <v>0</v>
      </c>
      <c r="W17" s="43"/>
      <c r="X17" s="43">
        <f>COUNTIFS('1_1_3_11_trad_edit_documentales'!A2:A18,integrantes_area!B12,'1_1_3_11_trad_edit_documentales'!E2:E18, "I")</f>
        <v>0</v>
      </c>
      <c r="Y17" s="43"/>
      <c r="Z17" s="43">
        <f>COUNTIFS('1_1_3_11_trad_edit_documentales'!A2:A18,integrantes_area!B12,'1_1_3_11_trad_edit_documentales'!E2:E18, "C")</f>
        <v>0</v>
      </c>
      <c r="AA17" s="43"/>
      <c r="AB17" s="43">
        <f>COUNTIFS('1_1_3_11_trad_edit_documentales'!A2:A18,integrantes_area!B13,'1_1_3_11_trad_edit_documentales'!E2:E18, "I")</f>
        <v>0</v>
      </c>
      <c r="AC17" s="43"/>
      <c r="AD17" s="43">
        <f>COUNTIFS('1_1_3_11_trad_edit_documentales'!A2:A18,integrantes_area!B13,'1_1_3_11_trad_edit_documentales'!E2:E18, "C")</f>
        <v>0</v>
      </c>
      <c r="AE17" s="43"/>
      <c r="AF17" s="43">
        <f>COUNTIFS('1_1_3_11_trad_edit_documentales'!A2:A18,integrantes_area!B14,'1_1_3_11_trad_edit_documentales'!E2:E18, "I")</f>
        <v>0</v>
      </c>
      <c r="AG17" s="43"/>
      <c r="AH17" s="43">
        <f>COUNTIFS('1_1_3_11_trad_edit_documentales'!A2:A18,integrantes_area!B14,'1_1_3_11_trad_edit_documentales'!E2:E18, "C")</f>
        <v>0</v>
      </c>
      <c r="AI17" s="43"/>
      <c r="AJ17" s="43">
        <f>COUNTIFS('1_1_3_11_trad_edit_documentales'!A2:A18,integrantes_area!B15,'1_1_3_11_trad_edit_documentales'!E2:E18, "I")</f>
        <v>0</v>
      </c>
      <c r="AK17" s="43"/>
      <c r="AL17" s="43">
        <f>COUNTIFS('1_1_3_11_trad_edit_documentales'!A2:A18,integrantes_area!B15,'1_1_3_11_trad_edit_documentales'!E2:E18, "C")</f>
        <v>0</v>
      </c>
      <c r="AM17" s="43"/>
      <c r="AN17" s="43">
        <f>COUNTIFS('1_1_3_11_trad_edit_documentales'!A2:A18,integrantes_area!B16,'1_1_3_11_trad_edit_documentales'!E2:E18, "I")</f>
        <v>0</v>
      </c>
      <c r="AO17" s="43"/>
      <c r="AP17" s="43">
        <f>COUNTIFS('1_1_3_11_trad_edit_documentales'!A2:A18,integrantes_area!B16,'1_1_3_11_trad_edit_documentales'!E2:E18, "C")</f>
        <v>0</v>
      </c>
      <c r="AQ17" s="43"/>
      <c r="AR17" s="43"/>
      <c r="AS17" s="43"/>
      <c r="AT17" s="43"/>
      <c r="AU17" s="43"/>
      <c r="AV17" s="43"/>
      <c r="AW17" s="43"/>
      <c r="AX17" s="43"/>
      <c r="AY17" s="43"/>
      <c r="AZ17" s="22">
        <f>SUM('1_1_3_11_trad_edit_documentales'!H22)</f>
        <v>0</v>
      </c>
    </row>
    <row r="18" spans="1:52" x14ac:dyDescent="0.25">
      <c r="B18" s="25" t="s">
        <v>165</v>
      </c>
      <c r="C18" s="35" t="s">
        <v>119</v>
      </c>
      <c r="D18" s="24">
        <f>COUNTIFS('1_1_3_12_des_aula_virtual'!A2:A18,integrantes_area!B7,'1_1_3_12_des_aula_virtual'!E2:E18, "I")</f>
        <v>0</v>
      </c>
      <c r="E18" s="24"/>
      <c r="F18" s="24">
        <f>COUNTIFS('1_1_3_12_des_aula_virtual'!A2:A18,integrantes_area!B7,'1_1_3_12_des_aula_virtual'!E2:E18, "C")</f>
        <v>0</v>
      </c>
      <c r="G18" s="24"/>
      <c r="H18" s="24">
        <f>COUNTIFS('1_1_3_12_des_aula_virtual'!A2:A18,integrantes_area!B8,'1_1_3_12_des_aula_virtual'!E2:E18, "I")</f>
        <v>0</v>
      </c>
      <c r="I18" s="24"/>
      <c r="J18" s="24">
        <f>COUNTIFS('1_1_3_12_des_aula_virtual'!A2:A18,integrantes_area!B8,'1_1_3_12_des_aula_virtual'!E2:E18, "C")</f>
        <v>0</v>
      </c>
      <c r="K18" s="24"/>
      <c r="L18" s="24">
        <f>COUNTIFS('1_1_3_12_des_aula_virtual'!A2:A18,integrantes_area!B9,'1_1_3_12_des_aula_virtual'!E2:E18, "I")</f>
        <v>0</v>
      </c>
      <c r="M18" s="24"/>
      <c r="N18" s="24">
        <f>COUNTIFS('1_1_3_12_des_aula_virtual'!A2:A18,integrantes_area!B9,'1_1_3_12_des_aula_virtual'!E2:E18, "C")</f>
        <v>0</v>
      </c>
      <c r="O18" s="24"/>
      <c r="P18" s="24">
        <f>COUNTIFS('1_1_3_12_des_aula_virtual'!A2:A18,integrantes_area!B10,'1_1_3_12_des_aula_virtual'!E2:E18, "I")</f>
        <v>0</v>
      </c>
      <c r="Q18" s="24"/>
      <c r="R18" s="24">
        <f>COUNTIFS('1_1_3_12_des_aula_virtual'!A2:A18,integrantes_area!B10,'1_1_3_12_des_aula_virtual'!E2:E18, "C")</f>
        <v>0</v>
      </c>
      <c r="S18" s="24"/>
      <c r="T18" s="24">
        <f>COUNTIFS('1_1_3_12_des_aula_virtual'!A2:A18,integrantes_area!B11,'1_1_3_12_des_aula_virtual'!E2:E18, "I")</f>
        <v>0</v>
      </c>
      <c r="U18" s="24"/>
      <c r="V18" s="24">
        <f>COUNTIFS('1_1_3_12_des_aula_virtual'!A2:A18,integrantes_area!B11,'1_1_3_12_des_aula_virtual'!E2:E18, "C")</f>
        <v>0</v>
      </c>
      <c r="W18" s="24"/>
      <c r="X18" s="24">
        <f>COUNTIFS('1_1_3_12_des_aula_virtual'!A2:A18,integrantes_area!B12,'1_1_3_12_des_aula_virtual'!E2:E18, "I")</f>
        <v>0</v>
      </c>
      <c r="Y18" s="24"/>
      <c r="Z18" s="24">
        <f>COUNTIFS('1_1_3_12_des_aula_virtual'!A2:A18,integrantes_area!B12,'1_1_3_12_des_aula_virtual'!E2:E18, "C")</f>
        <v>0</v>
      </c>
      <c r="AA18" s="24"/>
      <c r="AB18" s="24">
        <f>COUNTIFS('1_1_3_12_des_aula_virtual'!A2:A18,integrantes_area!B13,'1_1_3_12_des_aula_virtual'!E2:E18, "I")</f>
        <v>0</v>
      </c>
      <c r="AC18" s="24"/>
      <c r="AD18" s="24">
        <f>COUNTIFS('1_1_3_12_des_aula_virtual'!A2:A18,integrantes_area!B13,'1_1_3_12_des_aula_virtual'!E2:E18, "C")</f>
        <v>0</v>
      </c>
      <c r="AE18" s="24"/>
      <c r="AF18" s="24">
        <f>COUNTIFS('1_1_3_12_des_aula_virtual'!A2:A18,integrantes_area!B14,'1_1_3_12_des_aula_virtual'!E2:E18, "I")</f>
        <v>0</v>
      </c>
      <c r="AG18" s="24"/>
      <c r="AH18" s="24">
        <f>COUNTIFS('1_1_3_12_des_aula_virtual'!A2:A18,integrantes_area!B14,'1_1_3_12_des_aula_virtual'!E2:E18, "C")</f>
        <v>0</v>
      </c>
      <c r="AI18" s="24"/>
      <c r="AJ18" s="24">
        <f>COUNTIFS('1_1_3_12_des_aula_virtual'!A2:A18,integrantes_area!B15,'1_1_3_12_des_aula_virtual'!E2:E18, "I")</f>
        <v>0</v>
      </c>
      <c r="AK18" s="24"/>
      <c r="AL18" s="24">
        <f>COUNTIFS('1_1_3_12_des_aula_virtual'!A2:A18,integrantes_area!B15,'1_1_3_12_des_aula_virtual'!E2:E18, "C")</f>
        <v>0</v>
      </c>
      <c r="AM18" s="24"/>
      <c r="AN18" s="24">
        <f>COUNTIFS('1_1_3_12_des_aula_virtual'!A2:A18,integrantes_area!B16,'1_1_3_12_des_aula_virtual'!E2:E18, "I")</f>
        <v>0</v>
      </c>
      <c r="AO18" s="24"/>
      <c r="AP18" s="24">
        <f>COUNTIFS('1_1_3_12_des_aula_virtual'!A2:A18,integrantes_area!B16,'1_1_3_12_des_aula_virtual'!E2:E18, "C")</f>
        <v>0</v>
      </c>
      <c r="AQ18" s="24"/>
      <c r="AR18" s="24"/>
      <c r="AS18" s="24"/>
      <c r="AT18" s="24"/>
      <c r="AU18" s="24"/>
      <c r="AV18" s="24"/>
      <c r="AW18" s="24"/>
      <c r="AX18" s="24"/>
      <c r="AY18" s="24"/>
      <c r="AZ18" s="22">
        <f>SUM('1_1_3_12_des_aula_virtual'!H22)</f>
        <v>0</v>
      </c>
    </row>
    <row r="19" spans="1:52" x14ac:dyDescent="0.25">
      <c r="B19" s="25" t="s">
        <v>166</v>
      </c>
      <c r="C19" s="38" t="s">
        <v>120</v>
      </c>
      <c r="D19" s="24">
        <f>COUNTIFS('1_2_1_1_reporte_invest_tecnico'!A2:A18,integrantes_area!B7,'1_2_1_1_reporte_invest_tecnico'!E2:E18, "I")</f>
        <v>0</v>
      </c>
      <c r="E19" s="43">
        <f>SUMIFS('1_2_1_1_reporte_invest_tecnico'!C2:C18,'1_2_1_1_reporte_invest_tecnico'!A2:A18,integrantes_area!B7,'1_2_1_1_reporte_invest_tecnico'!E2:E18, "I")</f>
        <v>0</v>
      </c>
      <c r="F19" s="43">
        <f>COUNTIFS('1_2_1_1_reporte_invest_tecnico'!A2:A18,integrantes_area!B7,'1_2_1_1_reporte_invest_tecnico'!E2:E18, "C")</f>
        <v>0</v>
      </c>
      <c r="G19" s="43">
        <f>SUMIFS('1_2_1_1_reporte_invest_tecnico'!D2:D18,'1_2_1_1_reporte_invest_tecnico'!A2:A18,integrantes_area!B7,'1_2_1_1_reporte_invest_tecnico'!E2:E18, "C")</f>
        <v>0</v>
      </c>
      <c r="H19" s="24">
        <f>COUNTIFS('1_2_1_1_reporte_invest_tecnico'!A2:A18,integrantes_area!B8,'1_2_1_1_reporte_invest_tecnico'!E2:E18, "I")</f>
        <v>0</v>
      </c>
      <c r="I19" s="24">
        <f>SUMIFS('1_2_1_1_reporte_invest_tecnico'!C2:C18,'1_2_1_1_reporte_invest_tecnico'!A2:A18,integrantes_area!B8,'1_2_1_1_reporte_invest_tecnico'!E2:E18, "I")</f>
        <v>0</v>
      </c>
      <c r="J19" s="24">
        <f>COUNTIFS('1_2_1_1_reporte_invest_tecnico'!A2:A18,integrantes_area!B8,'1_2_1_1_reporte_invest_tecnico'!E2:E18, "C")</f>
        <v>0</v>
      </c>
      <c r="K19" s="24">
        <f>SUMIFS('1_2_1_1_reporte_invest_tecnico'!D2:D18,'1_2_1_1_reporte_invest_tecnico'!A2:A18,integrantes_area!B8,'1_2_1_1_reporte_invest_tecnico'!E2:E18, "C")</f>
        <v>0</v>
      </c>
      <c r="L19" s="24">
        <f>COUNTIFS('1_2_1_1_reporte_invest_tecnico'!A2:A18,integrantes_area!B9,'1_2_1_1_reporte_invest_tecnico'!E2:E18, "I")</f>
        <v>0</v>
      </c>
      <c r="M19" s="24">
        <f>SUMIFS('1_2_1_1_reporte_invest_tecnico'!C2:C18,'1_2_1_1_reporte_invest_tecnico'!A2:A18,integrantes_area!B9,'1_2_1_1_reporte_invest_tecnico'!E2:E18, "I")</f>
        <v>0</v>
      </c>
      <c r="N19" s="24">
        <f>COUNTIFS('1_2_1_1_reporte_invest_tecnico'!A2:A18,integrantes_area!B9,'1_2_1_1_reporte_invest_tecnico'!E2:E18, "C")</f>
        <v>0</v>
      </c>
      <c r="O19" s="24">
        <f>SUMIFS('1_2_1_1_reporte_invest_tecnico'!D2:D18,'1_2_1_1_reporte_invest_tecnico'!A2:A18,integrantes_area!B9,'1_2_1_1_reporte_invest_tecnico'!E2:E18, "C")</f>
        <v>0</v>
      </c>
      <c r="P19" s="24">
        <f>COUNTIFS('1_2_1_1_reporte_invest_tecnico'!A2:A18,integrantes_area!B10,'1_2_1_1_reporte_invest_tecnico'!E2:E18, "I")</f>
        <v>0</v>
      </c>
      <c r="Q19" s="24">
        <f>SUMIFS('1_2_1_1_reporte_invest_tecnico'!C2:C18,'1_2_1_1_reporte_invest_tecnico'!A2:A18,integrantes_area!B10,'1_2_1_1_reporte_invest_tecnico'!E2:E18, "I")</f>
        <v>0</v>
      </c>
      <c r="R19" s="24">
        <f>COUNTIFS('1_2_1_1_reporte_invest_tecnico'!A2:A18,integrantes_area!B10,'1_2_1_1_reporte_invest_tecnico'!E2:E18, "C")</f>
        <v>0</v>
      </c>
      <c r="S19" s="24">
        <f>SUMIFS('1_2_1_1_reporte_invest_tecnico'!D2:D18,'1_2_1_1_reporte_invest_tecnico'!A2:A18,integrantes_area!B10,'1_2_1_1_reporte_invest_tecnico'!E2:E18, "C")</f>
        <v>0</v>
      </c>
      <c r="T19" s="24">
        <f>COUNTIFS('1_2_1_1_reporte_invest_tecnico'!A2:A18,integrantes_area!B11,'1_2_1_1_reporte_invest_tecnico'!E2:E18, "I")</f>
        <v>0</v>
      </c>
      <c r="U19" s="24">
        <f>SUMIFS('1_2_1_1_reporte_invest_tecnico'!C2:C18,'1_2_1_1_reporte_invest_tecnico'!A2:A18,integrantes_area!B11,'1_2_1_1_reporte_invest_tecnico'!E2:E18, "I")</f>
        <v>0</v>
      </c>
      <c r="V19" s="24">
        <f>COUNTIFS('1_2_1_1_reporte_invest_tecnico'!A2:A18,integrantes_area!B11,'1_2_1_1_reporte_invest_tecnico'!E2:E18, "C")</f>
        <v>0</v>
      </c>
      <c r="W19" s="24">
        <f>SUMIFS('1_2_1_1_reporte_invest_tecnico'!D2:D18,'1_2_1_1_reporte_invest_tecnico'!A2:A18,integrantes_area!B11,'1_2_1_1_reporte_invest_tecnico'!E2:E18, "C")</f>
        <v>0</v>
      </c>
      <c r="X19" s="24">
        <f>COUNTIFS('1_2_1_1_reporte_invest_tecnico'!A2:A18,integrantes_area!B12,'1_2_1_1_reporte_invest_tecnico'!E2:E18, "I")</f>
        <v>0</v>
      </c>
      <c r="Y19" s="24">
        <f>SUMIFS('1_2_1_1_reporte_invest_tecnico'!C2:C18,'1_2_1_1_reporte_invest_tecnico'!A2:A18,integrantes_area!B12,'1_2_1_1_reporte_invest_tecnico'!E2:E18, "I")</f>
        <v>0</v>
      </c>
      <c r="Z19" s="24">
        <f>COUNTIFS('1_2_1_1_reporte_invest_tecnico'!A2:A18,integrantes_area!B12,'1_2_1_1_reporte_invest_tecnico'!E2:E18, "C")</f>
        <v>0</v>
      </c>
      <c r="AA19" s="24">
        <f>SUMIFS('1_2_1_1_reporte_invest_tecnico'!D2:D18,'1_2_1_1_reporte_invest_tecnico'!A2:A18,integrantes_area!B12,'1_2_1_1_reporte_invest_tecnico'!E2:E18, "C")</f>
        <v>0</v>
      </c>
      <c r="AB19" s="24">
        <f>COUNTIFS('1_2_1_1_reporte_invest_tecnico'!A2:A18,integrantes_area!B13,'1_2_1_1_reporte_invest_tecnico'!E2:E18, "I")</f>
        <v>0</v>
      </c>
      <c r="AC19" s="24">
        <f>SUMIFS('1_2_1_1_reporte_invest_tecnico'!C2:C18,'1_2_1_1_reporte_invest_tecnico'!A2:A18,integrantes_area!B13,'1_2_1_1_reporte_invest_tecnico'!E2:E18, "I")</f>
        <v>0</v>
      </c>
      <c r="AD19" s="24">
        <f>COUNTIFS('1_2_1_1_reporte_invest_tecnico'!A2:A18,integrantes_area!B13,'1_2_1_1_reporte_invest_tecnico'!E2:E18, "C")</f>
        <v>0</v>
      </c>
      <c r="AE19" s="24">
        <f>SUMIFS('1_2_1_1_reporte_invest_tecnico'!D2:D18,'1_2_1_1_reporte_invest_tecnico'!A2:A18,integrantes_area!B13,'1_2_1_1_reporte_invest_tecnico'!E2:E18, "C")</f>
        <v>0</v>
      </c>
      <c r="AF19" s="22">
        <f>COUNTIFS('1_2_1_1_reporte_invest_tecnico'!A2:A18,integrantes_area!B14,'1_2_1_1_reporte_invest_tecnico'!E2:E18, "I")</f>
        <v>0</v>
      </c>
      <c r="AG19" s="24">
        <f>SUMIFS('1_2_1_1_reporte_invest_tecnico'!C2:C18,'1_2_1_1_reporte_invest_tecnico'!A2:A18,integrantes_area!B14,'1_2_1_1_reporte_invest_tecnico'!E2:E18, "I")</f>
        <v>0</v>
      </c>
      <c r="AH19" s="24">
        <f>COUNTIFS('1_2_1_1_reporte_invest_tecnico'!A2:A18,integrantes_area!B14,'1_2_1_1_reporte_invest_tecnico'!E2:E18, "C")</f>
        <v>0</v>
      </c>
      <c r="AI19" s="24">
        <f>SUMIFS('1_2_1_1_reporte_invest_tecnico'!D2:D18,'1_2_1_1_reporte_invest_tecnico'!A2:A18,integrantes_area!B14,'1_2_1_1_reporte_invest_tecnico'!E2:E18, "C")</f>
        <v>0</v>
      </c>
      <c r="AJ19" s="22">
        <f>COUNTIFS('1_2_1_1_reporte_invest_tecnico'!A2:A18,integrantes_area!B15,'1_2_1_1_reporte_invest_tecnico'!E2:E18, "I")</f>
        <v>0</v>
      </c>
      <c r="AK19" s="24">
        <f>SUMIFS('1_2_1_1_reporte_invest_tecnico'!C2:C18,'1_2_1_1_reporte_invest_tecnico'!A2:A18,integrantes_area!B15,'1_2_1_1_reporte_invest_tecnico'!E2:E18, "I")</f>
        <v>0</v>
      </c>
      <c r="AL19" s="24">
        <f>COUNTIFS('1_2_1_1_reporte_invest_tecnico'!A2:A18,integrantes_area!B15,'1_2_1_1_reporte_invest_tecnico'!E2:E18, "C")</f>
        <v>0</v>
      </c>
      <c r="AM19" s="24">
        <f>SUMIFS('1_2_1_1_reporte_invest_tecnico'!D2:D18,'1_2_1_1_reporte_invest_tecnico'!A2:A18,integrantes_area!B15,'1_2_1_1_reporte_invest_tecnico'!E2:E18, "C")</f>
        <v>0</v>
      </c>
      <c r="AN19" s="24">
        <f>COUNTIFS('1_2_1_1_reporte_invest_tecnico'!A2:A18,integrantes_area!B16,'1_2_1_1_reporte_invest_tecnico'!E2:E18, "I")</f>
        <v>0</v>
      </c>
      <c r="AO19" s="24">
        <f>SUMIFS('1_2_1_1_reporte_invest_tecnico'!C2:C18,'1_2_1_1_reporte_invest_tecnico'!A2:A18,integrantes_area!B16,'1_2_1_1_reporte_invest_tecnico'!E2:E18, "I")</f>
        <v>0</v>
      </c>
      <c r="AP19" s="22">
        <f>COUNTIFS('1_2_1_1_reporte_invest_tecnico'!A2:A18,integrantes_area!B16,'1_2_1_1_reporte_invest_tecnico'!E2:E18, "C")</f>
        <v>0</v>
      </c>
      <c r="AQ19" s="24">
        <f>SUMIFS('1_2_1_1_reporte_invest_tecnico'!D2:D18,'1_2_1_1_reporte_invest_tecnico'!A2:A18,integrantes_area!B16,'1_2_1_1_reporte_invest_tecnico'!E2:E18, "C")</f>
        <v>0</v>
      </c>
      <c r="AR19" s="24">
        <f>COUNTIFS('1_2_1_1_reporte_invest_tecnico'!A2:A18,integrantes_area!B17,'1_2_1_1_reporte_invest_tecnico'!E2:E18, "I")</f>
        <v>0</v>
      </c>
      <c r="AS19" s="24">
        <f>SUMIFS('1_2_1_1_reporte_invest_tecnico'!C2:C18,'1_2_1_1_reporte_invest_tecnico'!A2:A18,integrantes_area!B17,'1_2_1_1_reporte_invest_tecnico'!E2:E18, "I")</f>
        <v>0</v>
      </c>
      <c r="AT19" s="24">
        <f>COUNTIFS('1_2_1_1_reporte_invest_tecnico'!A2:A18,integrantes_area!B17,'1_2_1_1_reporte_invest_tecnico'!E2:E18, "C")</f>
        <v>0</v>
      </c>
      <c r="AU19" s="24">
        <f>SUMIFS('1_2_1_1_reporte_invest_tecnico'!D2:D18,'1_2_1_1_reporte_invest_tecnico'!A2:A18,integrantes_area!B17,'1_2_1_1_reporte_invest_tecnico'!E2:E18, "C")</f>
        <v>0</v>
      </c>
      <c r="AV19" s="24">
        <f>COUNTIFS('1_2_1_1_reporte_invest_tecnico'!A2:A18,integrantes_area!B18,'1_2_1_1_reporte_invest_tecnico'!E2:E18, "I")</f>
        <v>0</v>
      </c>
      <c r="AW19" s="24">
        <f>SUMIFS('1_2_1_1_reporte_invest_tecnico'!C2:C18,'1_2_1_1_reporte_invest_tecnico'!A2:A18,integrantes_area!B18,'1_2_1_1_reporte_invest_tecnico'!E2:E18, "I")</f>
        <v>0</v>
      </c>
      <c r="AX19" s="24">
        <f>COUNTIFS('1_2_1_1_reporte_invest_tecnico'!A2:A18,integrantes_area!B18,'1_2_1_1_reporte_invest_tecnico'!E2:E18, "C")</f>
        <v>0</v>
      </c>
      <c r="AY19" s="24">
        <f>SUMIFS('1_2_1_1_reporte_invest_tecnico'!D2:D18,'1_2_1_1_reporte_invest_tecnico'!A2:A18,integrantes_area!B18,'1_2_1_1_reporte_invest_tecnico'!E2:E18, "C")</f>
        <v>0</v>
      </c>
      <c r="AZ19" s="38">
        <f>SUM('1_2_1_1_reporte_invest_tecnico'!H22)</f>
        <v>0</v>
      </c>
    </row>
    <row r="20" spans="1:52" x14ac:dyDescent="0.25">
      <c r="B20" s="25" t="s">
        <v>167</v>
      </c>
      <c r="C20" s="38" t="s">
        <v>121</v>
      </c>
      <c r="D20" s="43">
        <f>COUNTIFS('1_2_1_2_memorias_congreso_exten'!A2:A18,integrantes_area!B7,'1_2_1_2_memorias_congreso_exten'!E2:E18, "I")</f>
        <v>0</v>
      </c>
      <c r="E20" s="24">
        <f>SUMIFS('1_2_1_2_memorias_congreso_exten'!C2:C18,'1_2_1_2_memorias_congreso_exten'!A2:A18,integrantes_area!B7,'1_2_1_2_memorias_congreso_exten'!E2:E18, "I")</f>
        <v>0</v>
      </c>
      <c r="F20" s="24">
        <f>COUNTIFS('1_2_1_2_memorias_congreso_exten'!A2:A18,integrantes_area!B7,'1_2_1_2_memorias_congreso_exten'!E2:E18, "C")</f>
        <v>0</v>
      </c>
      <c r="G20" s="24">
        <f>SUMIFS('1_2_1_2_memorias_congreso_exten'!D2:D18,'1_2_1_2_memorias_congreso_exten'!A2:A18,integrantes_area!B7,'1_2_1_2_memorias_congreso_exten'!E2:E18, "C")</f>
        <v>0</v>
      </c>
      <c r="H20" s="24">
        <f>COUNTIFS('1_2_1_2_memorias_congreso_exten'!A2:A18,integrantes_area!B8,'1_2_1_2_memorias_congreso_exten'!E2:E18, "I")</f>
        <v>0</v>
      </c>
      <c r="I20" s="24">
        <f>SUMIFS('1_2_1_2_memorias_congreso_exten'!C2:C18,'1_2_1_2_memorias_congreso_exten'!A2:A18,integrantes_area!B8,'1_2_1_2_memorias_congreso_exten'!E2:E18, "I")</f>
        <v>0</v>
      </c>
      <c r="J20" s="24">
        <f>COUNTIFS('1_2_1_2_memorias_congreso_exten'!A2:A18,integrantes_area!B8,'1_2_1_2_memorias_congreso_exten'!E2:E18, "C")</f>
        <v>0</v>
      </c>
      <c r="K20" s="24">
        <f>SUMIFS('1_2_1_2_memorias_congreso_exten'!D2:D18,'1_2_1_2_memorias_congreso_exten'!A2:A18,integrantes_area!B8,'1_2_1_2_memorias_congreso_exten'!E2:E18, "C")</f>
        <v>0</v>
      </c>
      <c r="L20" s="24">
        <f>COUNTIFS('1_2_1_2_memorias_congreso_exten'!A2:A18,integrantes_area!B9,'1_2_1_2_memorias_congreso_exten'!E2:E18, "I")</f>
        <v>0</v>
      </c>
      <c r="M20" s="24">
        <f>SUMIFS('1_2_1_2_memorias_congreso_exten'!C2:C18,'1_2_1_2_memorias_congreso_exten'!A2:A18,integrantes_area!B9,'1_2_1_2_memorias_congreso_exten'!E2:E18, "I")</f>
        <v>0</v>
      </c>
      <c r="N20" s="24">
        <f>COUNTIFS('1_2_1_2_memorias_congreso_exten'!A2:A18,integrantes_area!B9,'1_2_1_2_memorias_congreso_exten'!E2:E18, "C")</f>
        <v>0</v>
      </c>
      <c r="O20" s="24">
        <f>SUMIFS('1_2_1_2_memorias_congreso_exten'!D2:D18,'1_2_1_2_memorias_congreso_exten'!A2:A18,integrantes_area!B9,'1_2_1_2_memorias_congreso_exten'!E2:E18, "C")</f>
        <v>0</v>
      </c>
      <c r="P20" s="24">
        <f>COUNTIFS('1_2_1_2_memorias_congreso_exten'!A2:A18,integrantes_area!B10,'1_2_1_2_memorias_congreso_exten'!E2:E18, "I")</f>
        <v>0</v>
      </c>
      <c r="Q20" s="24">
        <f>SUMIFS('1_2_1_2_memorias_congreso_exten'!C2:C18,'1_2_1_2_memorias_congreso_exten'!A2:A18,integrantes_area!B10,'1_2_1_2_memorias_congreso_exten'!E2:E18, "I")</f>
        <v>0</v>
      </c>
      <c r="R20" s="24">
        <f>COUNTIFS('1_2_1_2_memorias_congreso_exten'!A2:A18,integrantes_area!B10,'1_2_1_2_memorias_congreso_exten'!E2:E18, "C")</f>
        <v>0</v>
      </c>
      <c r="S20" s="24">
        <f>SUMIFS('1_2_1_2_memorias_congreso_exten'!D2:D18,'1_2_1_2_memorias_congreso_exten'!A2:A18,integrantes_area!B10,'1_2_1_2_memorias_congreso_exten'!E2:E18, "C")</f>
        <v>0</v>
      </c>
      <c r="T20" s="24">
        <f>COUNTIFS('1_2_1_2_memorias_congreso_exten'!A2:A18,integrantes_area!B11,'1_2_1_2_memorias_congreso_exten'!E2:E18, "I")</f>
        <v>0</v>
      </c>
      <c r="U20" s="24">
        <f>SUMIFS('1_2_1_2_memorias_congreso_exten'!C2:C18,'1_2_1_2_memorias_congreso_exten'!A2:A18,integrantes_area!B11,'1_2_1_2_memorias_congreso_exten'!E2:E18, "I")</f>
        <v>0</v>
      </c>
      <c r="V20" s="24">
        <f>COUNTIFS('1_2_1_2_memorias_congreso_exten'!A2:A18,integrantes_area!B11,'1_2_1_2_memorias_congreso_exten'!E2:E18, "C")</f>
        <v>0</v>
      </c>
      <c r="W20" s="24">
        <f>SUMIFS('1_2_1_2_memorias_congreso_exten'!D2:D18,'1_2_1_2_memorias_congreso_exten'!A2:A18,integrantes_area!B11,'1_2_1_2_memorias_congreso_exten'!E2:E18, "C")</f>
        <v>0</v>
      </c>
      <c r="X20" s="24">
        <f>COUNTIFS('1_2_1_2_memorias_congreso_exten'!A2:A18,integrantes_area!B12,'1_2_1_2_memorias_congreso_exten'!E2:E18, "I")</f>
        <v>0</v>
      </c>
      <c r="Y20" s="24">
        <f>SUMIFS('1_2_1_2_memorias_congreso_exten'!C2:C18,'1_2_1_2_memorias_congreso_exten'!A2:A18,integrantes_area!B12,'1_2_1_2_memorias_congreso_exten'!E2:E18, "I")</f>
        <v>0</v>
      </c>
      <c r="Z20" s="24">
        <f>COUNTIFS('1_2_1_2_memorias_congreso_exten'!A2:A18,integrantes_area!B12,'1_2_1_2_memorias_congreso_exten'!E2:E18, "C")</f>
        <v>0</v>
      </c>
      <c r="AA20" s="24">
        <f>SUMIFS('1_2_1_2_memorias_congreso_exten'!D2:D18,'1_2_1_2_memorias_congreso_exten'!A2:A18,integrantes_area!B12,'1_2_1_2_memorias_congreso_exten'!E2:E18, "C")</f>
        <v>0</v>
      </c>
      <c r="AB20" s="24">
        <f>COUNTIFS('1_2_1_2_memorias_congreso_exten'!A2:A18,integrantes_area!B13,'1_2_1_2_memorias_congreso_exten'!E2:E18, "I")</f>
        <v>0</v>
      </c>
      <c r="AC20" s="24">
        <f>SUMIFS('1_2_1_2_memorias_congreso_exten'!C2:C18,'1_2_1_2_memorias_congreso_exten'!A2:A18,integrantes_area!B13,'1_2_1_2_memorias_congreso_exten'!E2:E18, "I")</f>
        <v>0</v>
      </c>
      <c r="AD20" s="24">
        <f>COUNTIFS('1_2_1_2_memorias_congreso_exten'!A2:A18,integrantes_area!B13,'1_2_1_2_memorias_congreso_exten'!E2:E18, "C")</f>
        <v>0</v>
      </c>
      <c r="AE20" s="24">
        <f>SUMIFS('1_2_1_2_memorias_congreso_exten'!D2:D18,'1_2_1_2_memorias_congreso_exten'!A2:A18,integrantes_area!B13,'1_2_1_2_memorias_congreso_exten'!E2:E18, "C")</f>
        <v>0</v>
      </c>
      <c r="AF20" s="24">
        <f>COUNTIFS('1_2_1_2_memorias_congreso_exten'!A2:A18,integrantes_area!B14,'1_2_1_2_memorias_congreso_exten'!E2:E18, "I")</f>
        <v>0</v>
      </c>
      <c r="AG20" s="24">
        <f>SUMIFS('1_2_1_2_memorias_congreso_exten'!C2:C18,'1_2_1_2_memorias_congreso_exten'!A2:A18,integrantes_area!B14,'1_2_1_2_memorias_congreso_exten'!E2:E18, "I")</f>
        <v>0</v>
      </c>
      <c r="AH20" s="24">
        <f>COUNTIFS('1_2_1_2_memorias_congreso_exten'!A2:A18,integrantes_area!B14,'1_2_1_2_memorias_congreso_exten'!E2:E18, "C")</f>
        <v>0</v>
      </c>
      <c r="AI20" s="24">
        <f>SUMIFS('1_2_1_2_memorias_congreso_exten'!D2:D18,'1_2_1_2_memorias_congreso_exten'!A2:A18,integrantes_area!B14,'1_2_1_2_memorias_congreso_exten'!E2:E18, "C")</f>
        <v>0</v>
      </c>
      <c r="AJ20" s="24">
        <f>COUNTIFS('1_2_1_2_memorias_congreso_exten'!A2:A18,integrantes_area!B15,'1_2_1_2_memorias_congreso_exten'!E2:E18, "I")</f>
        <v>0</v>
      </c>
      <c r="AK20" s="24">
        <f>SUMIFS('1_2_1_2_memorias_congreso_exten'!C2:C18,'1_2_1_2_memorias_congreso_exten'!A2:A18,integrantes_area!B15,'1_2_1_2_memorias_congreso_exten'!E2:E18, "I")</f>
        <v>0</v>
      </c>
      <c r="AL20" s="24">
        <f>COUNTIFS('1_2_1_2_memorias_congreso_exten'!A2:A18,integrantes_area!B15,'1_2_1_2_memorias_congreso_exten'!E2:E18, "C")</f>
        <v>0</v>
      </c>
      <c r="AM20" s="24">
        <f>SUMIFS('1_2_1_2_memorias_congreso_exten'!D2:D18,'1_2_1_2_memorias_congreso_exten'!A2:A18,integrantes_area!B15,'1_2_1_2_memorias_congreso_exten'!E2:E18, "C")</f>
        <v>0</v>
      </c>
      <c r="AN20" s="24">
        <f>COUNTIFS('1_2_1_2_memorias_congreso_exten'!A2:A18,integrantes_area!B16,'1_2_1_2_memorias_congreso_exten'!E2:E18, "I")</f>
        <v>0</v>
      </c>
      <c r="AO20" s="24">
        <f>SUMIFS('1_2_1_2_memorias_congreso_exten'!C2:C18,'1_2_1_2_memorias_congreso_exten'!A2:A18,integrantes_area!B16,'1_2_1_2_memorias_congreso_exten'!E2:E18, "I")</f>
        <v>0</v>
      </c>
      <c r="AP20" s="24">
        <f>COUNTIFS('1_2_1_2_memorias_congreso_exten'!A2:A18,integrantes_area!B16,'1_2_1_2_memorias_congreso_exten'!E2:E18, "C")</f>
        <v>0</v>
      </c>
      <c r="AQ20" s="24">
        <f>SUMIFS('1_2_1_2_memorias_congreso_exten'!D2:D18,'1_2_1_2_memorias_congreso_exten'!A2:A18,integrantes_area!B16,'1_2_1_2_memorias_congreso_exten'!E2:E18, "C")</f>
        <v>0</v>
      </c>
      <c r="AR20" s="24">
        <f>COUNTIFS('1_2_1_2_memorias_congreso_exten'!A2:A18,integrantes_area!B17,'1_2_1_2_memorias_congreso_exten'!E2:E18, "I")</f>
        <v>0</v>
      </c>
      <c r="AS20" s="24">
        <f>SUMIFS('1_2_1_2_memorias_congreso_exten'!C2:C18,'1_2_1_2_memorias_congreso_exten'!A2:A18,integrantes_area!B17,'1_2_1_2_memorias_congreso_exten'!E2:E18, "I")</f>
        <v>0</v>
      </c>
      <c r="AT20" s="24">
        <f>COUNTIFS('1_2_1_2_memorias_congreso_exten'!A2:A18,integrantes_area!B17,'1_2_1_2_memorias_congreso_exten'!E2:E18, "C")</f>
        <v>0</v>
      </c>
      <c r="AU20" s="24">
        <f>SUMIFS('1_2_1_2_memorias_congreso_exten'!D2:D18,'1_2_1_2_memorias_congreso_exten'!A2:A18,integrantes_area!B17,'1_2_1_2_memorias_congreso_exten'!E2:E18, "C")</f>
        <v>0</v>
      </c>
      <c r="AV20" s="24">
        <f>COUNTIFS('1_2_1_2_memorias_congreso_exten'!A2:A18,integrantes_area!B18,'1_2_1_2_memorias_congreso_exten'!E2:E18, "I")</f>
        <v>0</v>
      </c>
      <c r="AW20" s="24">
        <f>SUMIFS('1_2_1_2_memorias_congreso_exten'!C2:C18,'1_2_1_2_memorias_congreso_exten'!A2:A18,integrantes_area!B18,'1_2_1_2_memorias_congreso_exten'!E2:E18, "I")</f>
        <v>0</v>
      </c>
      <c r="AX20" s="24">
        <f>COUNTIFS('1_2_1_2_memorias_congreso_exten'!A2:A18,integrantes_area!B18,'1_2_1_2_memorias_congreso_exten'!E2:E18, "C")</f>
        <v>0</v>
      </c>
      <c r="AY20" s="24">
        <f>SUMIFS('1_2_1_2_memorias_congreso_exten'!D2:D18,'1_2_1_2_memorias_congreso_exten'!A2:A18,integrantes_area!B18,'1_2_1_2_memorias_congreso_exten'!E2:E18, "C")</f>
        <v>0</v>
      </c>
      <c r="AZ20" s="22">
        <f>SUM('1_2_1_2_memorias_congreso_exten'!H22)</f>
        <v>0</v>
      </c>
    </row>
    <row r="21" spans="1:52" x14ac:dyDescent="0.25">
      <c r="A21" s="80"/>
      <c r="B21" s="25" t="s">
        <v>168</v>
      </c>
      <c r="C21" s="38" t="s">
        <v>122</v>
      </c>
      <c r="D21" s="22">
        <f>COUNTIFS('1_2_1_3_art_especializado_inves'!A2:A55,integrantes_area!B7,'1_2_1_3_art_especializado_inves'!E2:E55, "I")</f>
        <v>6</v>
      </c>
      <c r="E21" s="24">
        <f>SUMIFS('1_2_1_3_art_especializado_inves'!C2:C55,'1_2_1_3_art_especializado_inves'!A2:A55,integrantes_area!B7,'1_2_1_3_art_especializado_inves'!E2:E55, "I")</f>
        <v>12540</v>
      </c>
      <c r="F21" s="24">
        <f>COUNTIFS('1_2_1_3_art_especializado_inves'!A2:A55,integrantes_area!B7,'1_2_1_3_art_especializado_inves'!E2:E55, "C")</f>
        <v>0</v>
      </c>
      <c r="G21" s="24">
        <f>SUMIFS('1_2_1_3_art_especializado_inves'!D2:D55,'1_2_1_3_art_especializado_inves'!A2:A55,integrantes_area!B7,'1_2_1_3_art_especializado_inves'!E2:E55, "C")</f>
        <v>0</v>
      </c>
      <c r="H21" s="22">
        <f>COUNTIFS('1_2_1_3_art_especializado_inves'!A2:A55,integrantes_area!B8,'1_2_1_3_art_especializado_inves'!E2:E55, "I")</f>
        <v>0</v>
      </c>
      <c r="I21" s="24">
        <f>SUMIFS('1_2_1_3_art_especializado_inves'!C2:C55,'1_2_1_3_art_especializado_inves'!A2:A55,integrantes_area!B8,'1_2_1_3_art_especializado_inves'!E2:E55, "I")</f>
        <v>0</v>
      </c>
      <c r="J21" s="22">
        <f>COUNTIFS('1_2_1_3_art_especializado_inves'!A2:A55,integrantes_area!B8,'1_2_1_3_art_especializado_inves'!E2:E55, "C")</f>
        <v>0</v>
      </c>
      <c r="K21" s="24">
        <f>SUMIFS('1_2_1_3_art_especializado_inves'!D2:D55,'1_2_1_3_art_especializado_inves'!A2:A55,integrantes_area!B8,'1_2_1_3_art_especializado_inves'!E2:E55, "C")</f>
        <v>0</v>
      </c>
      <c r="L21" s="24">
        <f>COUNTIFS('1_2_1_3_art_especializado_inves'!A2:A55,integrantes_area!B9,'1_2_1_3_art_especializado_inves'!E2:E55, "I")</f>
        <v>0</v>
      </c>
      <c r="M21" s="24">
        <f>SUMIFS('1_2_1_3_art_especializado_inves'!C2:C55,'1_2_1_3_art_especializado_inves'!A2:A55,integrantes_area!B9,'1_2_1_3_art_especializado_inves'!E2:E55, "I")</f>
        <v>0</v>
      </c>
      <c r="N21" s="24">
        <f>COUNTIFS('1_2_1_3_art_especializado_inves'!A2:A55,integrantes_area!B9,'1_2_1_3_art_especializado_inves'!E2:E55, "C")</f>
        <v>0</v>
      </c>
      <c r="O21" s="24">
        <f>SUMIFS('1_2_1_3_art_especializado_inves'!D2:D55,'1_2_1_3_art_especializado_inves'!A2:A55,integrantes_area!B9,'1_2_1_3_art_especializado_inves'!E2:E55, "C")</f>
        <v>0</v>
      </c>
      <c r="P21" s="22">
        <f>COUNTIFS('1_2_1_3_art_especializado_inves'!A2:A55,integrantes_area!B10,'1_2_1_3_art_especializado_inves'!E2:E55, "I")</f>
        <v>1</v>
      </c>
      <c r="Q21" s="24">
        <f>SUMIFS('1_2_1_3_art_especializado_inves'!C2:C55,'1_2_1_3_art_especializado_inves'!A2:A55,integrantes_area!B10,'1_2_1_3_art_especializado_inves'!E2:E55, "I")</f>
        <v>2090</v>
      </c>
      <c r="R21" s="24">
        <f>COUNTIFS('1_2_1_3_art_especializado_inves'!A2:A55,integrantes_area!B10,'1_2_1_3_art_especializado_inves'!E2:E55, "C")</f>
        <v>1</v>
      </c>
      <c r="S21" s="24">
        <f>SUMIFS('1_2_1_3_art_especializado_inves'!D2:D55,'1_2_1_3_art_especializado_inves'!A2:A55,integrantes_area!B10,'1_2_1_3_art_especializado_inves'!E2:E55, "C")</f>
        <v>3300</v>
      </c>
      <c r="T21" s="22">
        <f>COUNTIFS('1_2_1_3_art_especializado_inves'!A2:A55,integrantes_area!B11,'1_2_1_3_art_especializado_inves'!E2:E55, "I")</f>
        <v>0</v>
      </c>
      <c r="U21" s="24">
        <f>SUMIFS('1_2_1_3_art_especializado_inves'!C2:C55,'1_2_1_3_art_especializado_inves'!A2:A55,integrantes_area!B11,'1_2_1_3_art_especializado_inves'!E2:E55, "I")</f>
        <v>0</v>
      </c>
      <c r="V21" s="24">
        <f>COUNTIFS('1_2_1_3_art_especializado_inves'!A2:A55,integrantes_area!B11,'1_2_1_3_art_especializado_inves'!E2:E55, "C")</f>
        <v>2</v>
      </c>
      <c r="W21" s="24">
        <f>SUMIFS('1_2_1_3_art_especializado_inves'!D2:D55,'1_2_1_3_art_especializado_inves'!A2:A55,integrantes_area!B11,'1_2_1_3_art_especializado_inves'!E2:E55, "C")</f>
        <v>6600</v>
      </c>
      <c r="X21" s="24">
        <f>COUNTIFS('1_2_1_3_art_especializado_inves'!A2:A55,integrantes_area!B12,'1_2_1_3_art_especializado_inves'!E2:E55, "I")</f>
        <v>9</v>
      </c>
      <c r="Y21" s="24">
        <f>SUMIFS('1_2_1_3_art_especializado_inves'!C2:C55,'1_2_1_3_art_especializado_inves'!A2:A55,integrantes_area!B12,'1_2_1_3_art_especializado_inves'!E2:E55, "I")</f>
        <v>18810</v>
      </c>
      <c r="Z21" s="24">
        <f>COUNTIFS('1_2_1_3_art_especializado_inves'!A2:A55,integrantes_area!B12,'1_2_1_3_art_especializado_inves'!E2:E55, "C")</f>
        <v>0</v>
      </c>
      <c r="AA21" s="24">
        <f>SUMIFS('1_2_1_3_art_especializado_inves'!D2:D55,'1_2_1_3_art_especializado_inves'!A2:A55,integrantes_area!B12,'1_2_1_3_art_especializado_inves'!E2:E55, "C")</f>
        <v>0</v>
      </c>
      <c r="AB21" s="24">
        <f>COUNTIFS('1_2_1_3_art_especializado_inves'!A2:A55,integrantes_area!B13,'1_2_1_3_art_especializado_inves'!E2:E55, "I")</f>
        <v>5</v>
      </c>
      <c r="AC21" s="24">
        <f>SUMIFS('1_2_1_3_art_especializado_inves'!C2:C55,'1_2_1_3_art_especializado_inves'!A2:A55,integrantes_area!B13,'1_2_1_3_art_especializado_inves'!E2:E55, "I")</f>
        <v>10450</v>
      </c>
      <c r="AD21" s="24">
        <f>COUNTIFS('1_2_1_3_art_especializado_inves'!A2:A55,integrantes_area!B13,'1_2_1_3_art_especializado_inves'!E2:E55, "C")</f>
        <v>0</v>
      </c>
      <c r="AE21" s="24">
        <f>SUMIFS('1_2_1_3_art_especializado_inves'!D2:D55,'1_2_1_3_art_especializado_inves'!A2:A55,integrantes_area!B13,'1_2_1_3_art_especializado_inves'!E2:E55, "C")</f>
        <v>0</v>
      </c>
      <c r="AF21" s="22">
        <f>COUNTIFS('1_2_1_3_art_especializado_inves'!A2:A55,integrantes_area!B14,'1_2_1_3_art_especializado_inves'!E2:E55, "I")</f>
        <v>0</v>
      </c>
      <c r="AG21" s="24">
        <f>SUMIFS('1_2_1_3_art_especializado_inves'!C2:C55,'1_2_1_3_art_especializado_inves'!A2:A55,integrantes_area!B14,'1_2_1_3_art_especializado_inves'!E2:E55, "I")</f>
        <v>0</v>
      </c>
      <c r="AH21" s="24">
        <f>COUNTIFS('1_2_1_3_art_especializado_inves'!A2:A55,integrantes_area!B14,'1_2_1_3_art_especializado_inves'!E2:E55, "C")</f>
        <v>0</v>
      </c>
      <c r="AI21" s="24">
        <f>SUMIFS('1_2_1_3_art_especializado_inves'!D2:D55,'1_2_1_3_art_especializado_inves'!A2:A55,integrantes_area!B14,'1_2_1_3_art_especializado_inves'!E2:E55, "C")</f>
        <v>0</v>
      </c>
      <c r="AJ21" s="22">
        <f>COUNTIFS('1_2_1_3_art_especializado_inves'!A2:A55,integrantes_area!B15,'1_2_1_3_art_especializado_inves'!E2:E55, "I")</f>
        <v>0</v>
      </c>
      <c r="AK21" s="24">
        <f>SUMIFS('1_2_1_3_art_especializado_inves'!C2:C55,'1_2_1_3_art_especializado_inves'!A2:A55,integrantes_area!B15,'1_2_1_3_art_especializado_inves'!E2:E55, "I")</f>
        <v>0</v>
      </c>
      <c r="AL21" s="24">
        <f>COUNTIFS('1_2_1_3_art_especializado_inves'!A2:A55,integrantes_area!B15,'1_2_1_3_art_especializado_inves'!E2:E55, "C")</f>
        <v>0</v>
      </c>
      <c r="AM21" s="24">
        <f>SUMIFS('1_2_1_3_art_especializado_inves'!D2:D55,'1_2_1_3_art_especializado_inves'!A2:A55,integrantes_area!B15,'1_2_1_3_art_especializado_inves'!E2:E55, "C")</f>
        <v>0</v>
      </c>
      <c r="AN21" s="22">
        <f>COUNTIFS('1_2_1_3_art_especializado_inves'!A2:A55,integrantes_area!B16,'1_2_1_3_art_especializado_inves'!E2:E55, "I")</f>
        <v>0</v>
      </c>
      <c r="AO21" s="24">
        <f>SUMIFS('1_2_1_3_art_especializado_inves'!C2:C55,'1_2_1_3_art_especializado_inves'!A2:A55,integrantes_area!B16,'1_2_1_3_art_especializado_inves'!E2:E55, "I")</f>
        <v>0</v>
      </c>
      <c r="AP21" s="24">
        <f>COUNTIFS('1_2_1_3_art_especializado_inves'!A2:A55,integrantes_area!B16,'1_2_1_3_art_especializado_inves'!E2:E55, "C")</f>
        <v>0</v>
      </c>
      <c r="AQ21" s="24">
        <f>SUMIFS('1_2_1_3_art_especializado_inves'!D2:D55,'1_2_1_3_art_especializado_inves'!A2:A55,integrantes_area!B16,'1_2_1_3_art_especializado_inves'!E2:E55, "C")</f>
        <v>0</v>
      </c>
      <c r="AR21" s="24">
        <f>COUNTIFS('1_2_1_3_art_especializado_inves'!A2:A55,integrantes_area!B17,'1_2_1_3_art_especializado_inves'!E2:E55, "I")</f>
        <v>0</v>
      </c>
      <c r="AS21" s="24">
        <f>SUMIFS('1_2_1_3_art_especializado_inves'!C2:C55,'1_2_1_3_art_especializado_inves'!A2:A55,integrantes_area!B17,'1_2_1_3_art_especializado_inves'!E2:E55, "I")</f>
        <v>0</v>
      </c>
      <c r="AT21" s="24">
        <f>COUNTIFS('1_2_1_3_art_especializado_inves'!A2:A55,integrantes_area!B17,'1_2_1_3_art_especializado_inves'!E2:E55, "C")</f>
        <v>0</v>
      </c>
      <c r="AU21" s="24">
        <f>SUMIFS('1_2_1_3_art_especializado_inves'!D2:D55,'1_2_1_3_art_especializado_inves'!A2:A55,integrantes_area!B17,'1_2_1_3_art_especializado_inves'!E2:E55, "C")</f>
        <v>0</v>
      </c>
      <c r="AV21" s="24">
        <f>COUNTIFS('1_2_1_3_art_especializado_inves'!A2:A55,integrantes_area!B18,'1_2_1_3_art_especializado_inves'!E2:E55, "I")</f>
        <v>0</v>
      </c>
      <c r="AW21" s="24">
        <f>SUMIFS('1_2_1_3_art_especializado_inves'!C2:C55,'1_2_1_3_art_especializado_inves'!A2:A55,integrantes_area!B18,'1_2_1_3_art_especializado_inves'!E2:E55, "I")</f>
        <v>0</v>
      </c>
      <c r="AX21" s="24">
        <f>COUNTIFS('1_2_1_3_art_especializado_inves'!A2:A55,integrantes_area!B18,'1_2_1_3_art_especializado_inves'!E2:E55, "C")</f>
        <v>0</v>
      </c>
      <c r="AY21" s="24">
        <f>SUMIFS('1_2_1_3_art_especializado_inves'!D2:D55,'1_2_1_3_art_especializado_inves'!A2:A55,integrantes_area!B18,'1_2_1_3_art_especializado_inves'!E2:E55, "C")</f>
        <v>0</v>
      </c>
      <c r="AZ21" s="38">
        <f>SUM('1_2_1_3_art_especializado_inves'!H59)</f>
        <v>53790</v>
      </c>
    </row>
    <row r="22" spans="1:52" x14ac:dyDescent="0.25">
      <c r="B22" s="25" t="s">
        <v>169</v>
      </c>
      <c r="C22" s="38" t="s">
        <v>123</v>
      </c>
      <c r="D22" s="43">
        <f>COUNTIFS('1_2_1_4_libro_cientifico'!A2:A18,integrantes_area!B7,'1_2_1_4_libro_cientifico'!E2:E18, "I")</f>
        <v>0</v>
      </c>
      <c r="E22" s="24">
        <f>SUMIFS('1_2_1_4_libro_cientifico'!C2:C18,'1_2_1_4_libro_cientifico'!A2:A18,integrantes_area!B7,'1_2_1_4_libro_cientifico'!E2:E18, "I")</f>
        <v>0</v>
      </c>
      <c r="F22" s="24">
        <f>COUNTIFS('1_2_1_4_libro_cientifico'!A2:A18,integrantes_area!B7,'1_2_1_4_libro_cientifico'!E2:E18, "C")</f>
        <v>0</v>
      </c>
      <c r="G22" s="24">
        <f>SUMIFS('1_2_1_4_libro_cientifico'!D2:D18,'1_2_1_4_libro_cientifico'!A2:A18,integrantes_area!B7,'1_2_1_4_libro_cientifico'!E2:E18, "C")</f>
        <v>0</v>
      </c>
      <c r="H22" s="43">
        <f>COUNTIFS('1_2_1_4_libro_cientifico'!A2:A18,integrantes_area!B8,'1_2_1_4_libro_cientifico'!E2:E18, "I")</f>
        <v>0</v>
      </c>
      <c r="I22" s="24">
        <f>SUMIFS('1_2_1_4_libro_cientifico'!C2:C18,'1_2_1_4_libro_cientifico'!A2:A18,integrantes_area!B8,'1_2_1_4_libro_cientifico'!E2:E18, "I")</f>
        <v>0</v>
      </c>
      <c r="J22" s="24">
        <f>COUNTIFS('1_2_1_4_libro_cientifico'!A2:A18,integrantes_area!B8,'1_2_1_4_libro_cientifico'!E2:E18, "C")</f>
        <v>0</v>
      </c>
      <c r="K22" s="24">
        <f>SUMIFS('1_2_1_4_libro_cientifico'!D2:D18,'1_2_1_4_libro_cientifico'!A2:A18,integrantes_area!B8,'1_2_1_4_libro_cientifico'!E2:E18, "C")</f>
        <v>0</v>
      </c>
      <c r="L22" s="24">
        <f>COUNTIFS('1_2_1_4_libro_cientifico'!A2:A18,integrantes_area!B9,'1_2_1_4_libro_cientifico'!E2:E18, "I")</f>
        <v>0</v>
      </c>
      <c r="M22" s="24">
        <f>SUMIFS('1_2_1_4_libro_cientifico'!C2:C18,'1_2_1_4_libro_cientifico'!A2:A18,integrantes_area!B9,'1_2_1_4_libro_cientifico'!E2:E18, "I")</f>
        <v>0</v>
      </c>
      <c r="N22" s="24">
        <f>COUNTIFS('1_2_1_4_libro_cientifico'!A2:A18,integrantes_area!B9,'1_2_1_4_libro_cientifico'!E2:E18, "C")</f>
        <v>0</v>
      </c>
      <c r="O22" s="24">
        <f>SUMIFS('1_2_1_4_libro_cientifico'!D2:D18,'1_2_1_4_libro_cientifico'!A2:A18,integrantes_area!B9,'1_2_1_4_libro_cientifico'!E2:E18, "C")</f>
        <v>0</v>
      </c>
      <c r="P22" s="24">
        <f>COUNTIFS('1_2_1_4_libro_cientifico'!A2:A18,integrantes_area!B10,'1_2_1_4_libro_cientifico'!E2:E18, "I")</f>
        <v>0</v>
      </c>
      <c r="Q22" s="24">
        <f>SUMIFS('1_2_1_4_libro_cientifico'!C2:C18,'1_2_1_4_libro_cientifico'!A2:A18,integrantes_area!B10,'1_2_1_4_libro_cientifico'!E2:E18, "I")</f>
        <v>0</v>
      </c>
      <c r="R22" s="24">
        <f>COUNTIFS('1_2_1_4_libro_cientifico'!A2:A18,integrantes_area!B10,'1_2_1_4_libro_cientifico'!E2:E18, "C")</f>
        <v>0</v>
      </c>
      <c r="S22" s="24">
        <f>SUMIFS('1_2_1_4_libro_cientifico'!D2:D18,'1_2_1_4_libro_cientifico'!A2:A18,integrantes_area!B10,'1_2_1_4_libro_cientifico'!E2:E18, "C")</f>
        <v>0</v>
      </c>
      <c r="T22" s="24">
        <f>COUNTIFS('1_2_1_4_libro_cientifico'!A2:A18,integrantes_area!B11,'1_2_1_4_libro_cientifico'!E2:E18, "I")</f>
        <v>0</v>
      </c>
      <c r="U22" s="24">
        <f>SUMIFS('1_2_1_4_libro_cientifico'!C2:C18,'1_2_1_4_libro_cientifico'!A2:A18,integrantes_area!B11,'1_2_1_4_libro_cientifico'!E2:E18, "I")</f>
        <v>0</v>
      </c>
      <c r="V22" s="24">
        <f>COUNTIFS('1_2_1_4_libro_cientifico'!A2:A18,integrantes_area!B11,'1_2_1_4_libro_cientifico'!E2:E18, "C")</f>
        <v>0</v>
      </c>
      <c r="W22" s="24">
        <f>SUMIFS('1_2_1_4_libro_cientifico'!D2:D18,'1_2_1_4_libro_cientifico'!A2:A18,integrantes_area!B11,'1_2_1_4_libro_cientifico'!E2:E18, "C")</f>
        <v>0</v>
      </c>
      <c r="X22" s="24">
        <f>COUNTIFS('1_2_1_4_libro_cientifico'!A2:A18,integrantes_area!B12,'1_2_1_4_libro_cientifico'!E2:E18, "I")</f>
        <v>1</v>
      </c>
      <c r="Y22" s="24">
        <f>SUMIFS('1_2_1_4_libro_cientifico'!C2:C18,'1_2_1_4_libro_cientifico'!A2:A18,integrantes_area!B12,'1_2_1_4_libro_cientifico'!E2:E18, "I")</f>
        <v>4400</v>
      </c>
      <c r="Z22" s="24">
        <f>COUNTIFS('1_2_1_4_libro_cientifico'!A2:A18,integrantes_area!B12,'1_2_1_4_libro_cientifico'!E2:E18, "C")</f>
        <v>0</v>
      </c>
      <c r="AA22" s="24">
        <f>SUMIFS('1_2_1_4_libro_cientifico'!D2:D18,'1_2_1_4_libro_cientifico'!A2:A18,integrantes_area!B12,'1_2_1_4_libro_cientifico'!E2:E18, "C")</f>
        <v>0</v>
      </c>
      <c r="AB22" s="24">
        <f>COUNTIFS('1_2_1_4_libro_cientifico'!A2:A18,integrantes_area!B13,'1_2_1_4_libro_cientifico'!E2:E18, "I")</f>
        <v>0</v>
      </c>
      <c r="AC22" s="24">
        <f>SUMIFS('1_2_1_4_libro_cientifico'!C2:C18,'1_2_1_4_libro_cientifico'!A2:A18,integrantes_area!B13,'1_2_1_4_libro_cientifico'!E2:E18, "I")</f>
        <v>0</v>
      </c>
      <c r="AD22" s="24">
        <f>COUNTIFS('1_2_1_4_libro_cientifico'!A2:A18,integrantes_area!B13,'1_2_1_4_libro_cientifico'!E2:E18, "C")</f>
        <v>0</v>
      </c>
      <c r="AE22" s="24">
        <f>SUMIFS('1_2_1_4_libro_cientifico'!D2:D18,'1_2_1_4_libro_cientifico'!A2:A18,integrantes_area!B13,'1_2_1_4_libro_cientifico'!E2:E18, "C")</f>
        <v>0</v>
      </c>
      <c r="AF22" s="24">
        <f>COUNTIFS('1_2_1_4_libro_cientifico'!A2:A18,integrantes_area!B14,'1_2_1_4_libro_cientifico'!E2:E18, "I")</f>
        <v>0</v>
      </c>
      <c r="AG22" s="24">
        <f>SUMIFS('1_2_1_4_libro_cientifico'!C2:C18,'1_2_1_4_libro_cientifico'!A2:A18,integrantes_area!B14,'1_2_1_4_libro_cientifico'!E2:E18, "I")</f>
        <v>0</v>
      </c>
      <c r="AH22" s="24">
        <f>COUNTIFS('1_2_1_4_libro_cientifico'!A2:A18,integrantes_area!B14,'1_2_1_4_libro_cientifico'!E2:E18, "C")</f>
        <v>0</v>
      </c>
      <c r="AI22" s="24">
        <f>SUMIFS('1_2_1_4_libro_cientifico'!D2:D18,'1_2_1_4_libro_cientifico'!A2:A18,integrantes_area!B14,'1_2_1_4_libro_cientifico'!E2:E18, "C")</f>
        <v>0</v>
      </c>
      <c r="AJ22" s="24">
        <f>COUNTIFS('1_2_1_4_libro_cientifico'!A2:A18,integrantes_area!B15,'1_2_1_4_libro_cientifico'!E2:E18, "I")</f>
        <v>0</v>
      </c>
      <c r="AK22" s="24">
        <f>SUMIFS('1_2_1_4_libro_cientifico'!C2:C18,'1_2_1_4_libro_cientifico'!A2:A18,integrantes_area!B15,'1_2_1_4_libro_cientifico'!E2:E18, "I")</f>
        <v>0</v>
      </c>
      <c r="AL22" s="22">
        <f>COUNTIFS('1_2_1_4_libro_cientifico'!A2:A18,integrantes_area!B15,'1_2_1_4_libro_cientifico'!E2:E18, "C")</f>
        <v>0</v>
      </c>
      <c r="AM22" s="24">
        <f>SUMIFS('1_2_1_4_libro_cientifico'!D2:D18,'1_2_1_4_libro_cientifico'!A2:A18,integrantes_area!B15,'1_2_1_4_libro_cientifico'!E2:E18, "C")</f>
        <v>0</v>
      </c>
      <c r="AN22" s="24">
        <f>COUNTIFS('1_2_1_4_libro_cientifico'!A2:A18,integrantes_area!B16,'1_2_1_4_libro_cientifico'!E2:E18, "I")</f>
        <v>0</v>
      </c>
      <c r="AO22" s="24">
        <f>SUMIFS('1_2_1_4_libro_cientifico'!C2:C18,'1_2_1_4_libro_cientifico'!A2:A18,integrantes_area!B16,'1_2_1_4_libro_cientifico'!E2:E18, "I")</f>
        <v>0</v>
      </c>
      <c r="AP22" s="24">
        <f>COUNTIFS('1_2_1_4_libro_cientifico'!A2:A18,integrantes_area!B16,'1_2_1_4_libro_cientifico'!E2:E18, "C")</f>
        <v>0</v>
      </c>
      <c r="AQ22" s="24">
        <f>SUMIFS('1_2_1_4_libro_cientifico'!D2:D18,'1_2_1_4_libro_cientifico'!A2:A18,integrantes_area!B16,'1_2_1_4_libro_cientifico'!E2:E18, "C")</f>
        <v>0</v>
      </c>
      <c r="AR22" s="24">
        <f>COUNTIFS('1_2_1_4_libro_cientifico'!A2:A18,integrantes_area!B17,'1_2_1_4_libro_cientifico'!E2:E18, "I")</f>
        <v>0</v>
      </c>
      <c r="AS22" s="24">
        <f>SUMIFS('1_2_1_4_libro_cientifico'!C2:C18,'1_2_1_4_libro_cientifico'!A2:A18,integrantes_area!B17,'1_2_1_4_libro_cientifico'!E2:E18, "I")</f>
        <v>0</v>
      </c>
      <c r="AT22" s="24">
        <f>COUNTIFS('1_2_1_4_libro_cientifico'!A2:A18,integrantes_area!B17,'1_2_1_4_libro_cientifico'!E2:E18, "C")</f>
        <v>0</v>
      </c>
      <c r="AU22" s="24">
        <f>SUMIFS('1_2_1_4_libro_cientifico'!D2:D18,'1_2_1_4_libro_cientifico'!A2:A18,integrantes_area!B17,'1_2_1_4_libro_cientifico'!E2:E18, "C")</f>
        <v>0</v>
      </c>
      <c r="AV22" s="24">
        <f>COUNTIFS('1_2_1_4_libro_cientifico'!A2:A18,integrantes_area!B18,'1_2_1_4_libro_cientifico'!E2:E18, "I")</f>
        <v>0</v>
      </c>
      <c r="AW22" s="24">
        <f>SUMIFS('1_2_1_4_libro_cientifico'!C2:C18,'1_2_1_4_libro_cientifico'!A2:A18,integrantes_area!B18,'1_2_1_4_libro_cientifico'!E2:E18, "I")</f>
        <v>0</v>
      </c>
      <c r="AX22" s="24">
        <f>COUNTIFS('1_2_1_4_libro_cientifico'!A2:A18,integrantes_area!B18,'1_2_1_4_libro_cientifico'!E2:E18, "C")</f>
        <v>0</v>
      </c>
      <c r="AY22" s="24">
        <f>SUMIFS('1_2_1_4_libro_cientifico'!D2:D18,'1_2_1_4_libro_cientifico'!A2:A18,integrantes_area!B18,'1_2_1_4_libro_cientifico'!E2:E18, "C")</f>
        <v>0</v>
      </c>
      <c r="AZ22" s="38">
        <f>SUM('1_2_1_4_libro_cientifico'!H22)</f>
        <v>4400</v>
      </c>
    </row>
    <row r="23" spans="1:52" x14ac:dyDescent="0.25">
      <c r="B23" s="25" t="s">
        <v>170</v>
      </c>
      <c r="C23" s="35" t="s">
        <v>124</v>
      </c>
      <c r="D23" s="24">
        <f>COUNTIFS('1_2_1_5_patentes_registro_acept'!A2:A18,integrantes_area!B7,'1_2_1_5_patentes_registro_acept'!E2:E18, "I")</f>
        <v>0</v>
      </c>
      <c r="E23" s="24"/>
      <c r="F23" s="24">
        <f>COUNTIFS('1_2_1_5_patentes_registro_acept'!A2:A18,integrantes_area!B7,'1_2_1_5_patentes_registro_acept'!E2:E18, "C")</f>
        <v>0</v>
      </c>
      <c r="G23" s="24"/>
      <c r="H23" s="24">
        <f>COUNTIFS('1_2_1_5_patentes_registro_acept'!A2:A18,integrantes_area!B8,'1_2_1_5_patentes_registro_acept'!E2:E18, "I")</f>
        <v>0</v>
      </c>
      <c r="I23" s="24"/>
      <c r="J23" s="24">
        <f>COUNTIFS('1_2_1_5_patentes_registro_acept'!A2:A18,integrantes_area!B8,'1_2_1_5_patentes_registro_acept'!E2:E18, "C")</f>
        <v>0</v>
      </c>
      <c r="K23" s="24"/>
      <c r="L23" s="24">
        <f>COUNTIFS('1_2_1_5_patentes_registro_acept'!A2:A18,integrantes_area!B9,'1_2_1_5_patentes_registro_acept'!E2:E18, "I")</f>
        <v>0</v>
      </c>
      <c r="M23" s="24"/>
      <c r="N23" s="24">
        <f>COUNTIFS('1_2_1_5_patentes_registro_acept'!A2:A18,integrantes_area!B9,'1_2_1_5_patentes_registro_acept'!E2:E18, "C")</f>
        <v>0</v>
      </c>
      <c r="O23" s="24"/>
      <c r="P23" s="24">
        <f>COUNTIFS('1_2_1_5_patentes_registro_acept'!A2:A18,integrantes_area!B10,'1_2_1_5_patentes_registro_acept'!E2:E18, "I")</f>
        <v>0</v>
      </c>
      <c r="Q23" s="24"/>
      <c r="R23" s="24">
        <f>COUNTIFS('1_2_1_5_patentes_registro_acept'!A2:A18,integrantes_area!B10,'1_2_1_5_patentes_registro_acept'!E2:E18, "C")</f>
        <v>0</v>
      </c>
      <c r="S23" s="24"/>
      <c r="T23" s="24">
        <f>COUNTIFS('1_2_1_5_patentes_registro_acept'!A2:A18,integrantes_area!B11,'1_2_1_5_patentes_registro_acept'!E2:E18, "I")</f>
        <v>0</v>
      </c>
      <c r="U23" s="24"/>
      <c r="V23" s="24">
        <f>COUNTIFS('1_2_1_5_patentes_registro_acept'!A2:A18,integrantes_area!B11,'1_2_1_5_patentes_registro_acept'!E2:E18, "C")</f>
        <v>0</v>
      </c>
      <c r="W23" s="24"/>
      <c r="X23" s="24">
        <f>COUNTIFS('1_2_1_5_patentes_registro_acept'!A2:A18,integrantes_area!B12,'1_2_1_5_patentes_registro_acept'!E2:E18, "I")</f>
        <v>0</v>
      </c>
      <c r="Y23" s="24"/>
      <c r="Z23" s="24">
        <f>COUNTIFS('1_2_1_5_patentes_registro_acept'!A2:A18,integrantes_area!B12,'1_2_1_5_patentes_registro_acept'!E2:E18, "C")</f>
        <v>0</v>
      </c>
      <c r="AA23" s="24"/>
      <c r="AB23" s="24">
        <f>COUNTIFS('1_2_1_5_patentes_registro_acept'!A2:A18,integrantes_area!B13,'1_2_1_5_patentes_registro_acept'!E2:E18, "I")</f>
        <v>0</v>
      </c>
      <c r="AC23" s="24"/>
      <c r="AD23" s="24">
        <f>COUNTIFS('1_2_1_5_patentes_registro_acept'!A2:A18,integrantes_area!B13,'1_2_1_5_patentes_registro_acept'!E2:E18, "C")</f>
        <v>0</v>
      </c>
      <c r="AE23" s="24"/>
      <c r="AF23" s="24">
        <f>COUNTIFS('1_2_1_5_patentes_registro_acept'!A2:A18,integrantes_area!B14,'1_2_1_5_patentes_registro_acept'!E2:E18, "I")</f>
        <v>0</v>
      </c>
      <c r="AG23" s="24"/>
      <c r="AH23" s="24">
        <f>COUNTIFS('1_2_1_5_patentes_registro_acept'!A2:A18,integrantes_area!B14,'1_2_1_5_patentes_registro_acept'!E2:E18, "C")</f>
        <v>0</v>
      </c>
      <c r="AI23" s="24"/>
      <c r="AJ23" s="24">
        <f>COUNTIFS('1_2_1_5_patentes_registro_acept'!A2:A18,integrantes_area!B15,'1_2_1_5_patentes_registro_acept'!E2:E18, "I")</f>
        <v>0</v>
      </c>
      <c r="AK23" s="24"/>
      <c r="AL23" s="24">
        <f>COUNTIFS('1_2_1_5_patentes_registro_acept'!A2:A18,integrantes_area!B15,'1_2_1_5_patentes_registro_acept'!E2:E18, "C")</f>
        <v>0</v>
      </c>
      <c r="AM23" s="24"/>
      <c r="AN23" s="24">
        <f>COUNTIFS('1_2_1_5_patentes_registro_acept'!A2:A18,integrantes_area!B16,'1_2_1_5_patentes_registro_acept'!E2:E18, "I")</f>
        <v>0</v>
      </c>
      <c r="AO23" s="24"/>
      <c r="AP23" s="24">
        <f>COUNTIFS('1_2_1_5_patentes_registro_acept'!A2:A18,integrantes_area!B16,'1_2_1_5_patentes_registro_acept'!E2:E18, "C")</f>
        <v>0</v>
      </c>
      <c r="AQ23" s="24"/>
      <c r="AR23" s="24"/>
      <c r="AS23" s="24"/>
      <c r="AT23" s="24"/>
      <c r="AU23" s="24"/>
      <c r="AV23" s="24"/>
      <c r="AW23" s="24"/>
      <c r="AX23" s="24"/>
      <c r="AY23" s="24"/>
      <c r="AZ23" s="22">
        <f>SUM('1_2_1_5_patentes_registro_acept'!H22)</f>
        <v>0</v>
      </c>
    </row>
    <row r="24" spans="1:52" x14ac:dyDescent="0.25">
      <c r="B24" s="25" t="s">
        <v>171</v>
      </c>
      <c r="C24" s="38" t="s">
        <v>125</v>
      </c>
      <c r="D24" s="24">
        <f>COUNTIFS('1_2_1_6_expedicion_titulo_paten'!A2:A18,integrantes_area!B7,'1_2_1_6_expedicion_titulo_paten'!E2:E18, "I")</f>
        <v>0</v>
      </c>
      <c r="E24" s="24">
        <f>SUMIFS('1_2_1_6_expedicion_titulo_paten'!C2:C20,'1_2_1_6_expedicion_titulo_paten'!A2:A20,integrantes_area!B7,'1_2_1_6_expedicion_titulo_paten'!E2:E20, "I")</f>
        <v>0</v>
      </c>
      <c r="F24" s="24">
        <f>COUNTIFS('1_2_1_6_expedicion_titulo_paten'!A2:A18,integrantes_area!B7,'1_2_1_6_expedicion_titulo_paten'!E2:E18, "C")</f>
        <v>0</v>
      </c>
      <c r="G24" s="24">
        <f>SUMIFS('1_2_1_6_expedicion_titulo_paten'!D2:D20,'1_2_1_6_expedicion_titulo_paten'!A2:A20,integrantes_area!B7,'1_2_1_6_expedicion_titulo_paten'!E2:E20, "C")</f>
        <v>0</v>
      </c>
      <c r="H24" s="24">
        <f>COUNTIFS('1_2_1_6_expedicion_titulo_paten'!A2:A18,integrantes_area!B8,'1_2_1_6_expedicion_titulo_paten'!E2:E18, "I")</f>
        <v>0</v>
      </c>
      <c r="I24" s="24">
        <f>SUMIFS('1_2_1_6_expedicion_titulo_paten'!C2:C20,'1_2_1_6_expedicion_titulo_paten'!A2:A20,integrantes_area!B8,'1_2_1_6_expedicion_titulo_paten'!E2:E20, "I")</f>
        <v>0</v>
      </c>
      <c r="J24" s="24">
        <f>COUNTIFS('1_2_1_6_expedicion_titulo_paten'!A2:A18,integrantes_area!B8,'1_2_1_6_expedicion_titulo_paten'!E2:E18, "C")</f>
        <v>0</v>
      </c>
      <c r="K24" s="24">
        <f>SUMIFS('1_2_1_6_expedicion_titulo_paten'!D2:D20,'1_2_1_6_expedicion_titulo_paten'!A2:A20,integrantes_area!B8,'1_2_1_6_expedicion_titulo_paten'!E2:E20, "C")</f>
        <v>0</v>
      </c>
      <c r="L24" s="24">
        <f>COUNTIFS('1_2_1_6_expedicion_titulo_paten'!A2:A18,integrantes_area!B9,'1_2_1_6_expedicion_titulo_paten'!E2:E18, "I")</f>
        <v>0</v>
      </c>
      <c r="M24" s="24">
        <f>SUMIFS('1_2_1_6_expedicion_titulo_paten'!C2:C20,'1_2_1_6_expedicion_titulo_paten'!A2:A20,integrantes_area!B9,'1_2_1_6_expedicion_titulo_paten'!E2:E20, "I")</f>
        <v>0</v>
      </c>
      <c r="N24" s="24">
        <f>COUNTIFS('1_2_1_6_expedicion_titulo_paten'!A2:A18,integrantes_area!B9,'1_2_1_6_expedicion_titulo_paten'!E2:E18, "C")</f>
        <v>0</v>
      </c>
      <c r="O24" s="24">
        <f>SUMIFS('1_2_1_6_expedicion_titulo_paten'!D2:D20,'1_2_1_6_expedicion_titulo_paten'!A2:A20,integrantes_area!B9,'1_2_1_6_expedicion_titulo_paten'!E2:E20, "C")</f>
        <v>0</v>
      </c>
      <c r="P24" s="24">
        <f>COUNTIFS('1_2_1_6_expedicion_titulo_paten'!A2:A18,integrantes_area!B10,'1_2_1_6_expedicion_titulo_paten'!E2:E18, "I")</f>
        <v>0</v>
      </c>
      <c r="Q24" s="24">
        <f>SUMIFS('1_2_1_6_expedicion_titulo_paten'!C2:C20,'1_2_1_6_expedicion_titulo_paten'!A2:A20,integrantes_area!B10,'1_2_1_6_expedicion_titulo_paten'!E2:E20, "I")</f>
        <v>0</v>
      </c>
      <c r="R24" s="24">
        <f>COUNTIFS('1_2_1_6_expedicion_titulo_paten'!A2:A18,integrantes_area!B10,'1_2_1_6_expedicion_titulo_paten'!E2:E18, "C")</f>
        <v>0</v>
      </c>
      <c r="S24" s="24">
        <f>SUMIFS('1_2_1_6_expedicion_titulo_paten'!D2:D20,'1_2_1_6_expedicion_titulo_paten'!A2:A20,integrantes_area!B10,'1_2_1_6_expedicion_titulo_paten'!E2:E20, "C")</f>
        <v>0</v>
      </c>
      <c r="T24" s="24">
        <f>COUNTIFS('1_2_1_6_expedicion_titulo_paten'!A2:A18,integrantes_area!B11,'1_2_1_6_expedicion_titulo_paten'!E2:E18, "I")</f>
        <v>0</v>
      </c>
      <c r="U24" s="24">
        <f>SUMIFS('1_2_1_6_expedicion_titulo_paten'!C2:C20,'1_2_1_6_expedicion_titulo_paten'!A2:A20,integrantes_area!B11,'1_2_1_6_expedicion_titulo_paten'!E2:E20, "I")</f>
        <v>0</v>
      </c>
      <c r="V24" s="24">
        <f>COUNTIFS('1_2_1_6_expedicion_titulo_paten'!A2:A18,integrantes_area!B11,'1_2_1_6_expedicion_titulo_paten'!E2:E18, "C")</f>
        <v>0</v>
      </c>
      <c r="W24" s="24">
        <f>SUMIFS('1_2_1_6_expedicion_titulo_paten'!D2:D20,'1_2_1_6_expedicion_titulo_paten'!A2:A20,integrantes_area!B11,'1_2_1_6_expedicion_titulo_paten'!E2:E20, "C")</f>
        <v>0</v>
      </c>
      <c r="X24" s="24">
        <f>COUNTIFS('1_2_1_6_expedicion_titulo_paten'!A2:A18,integrantes_area!B12,'1_2_1_6_expedicion_titulo_paten'!E2:E18, "I")</f>
        <v>0</v>
      </c>
      <c r="Y24" s="24">
        <f>SUMIFS('1_2_1_6_expedicion_titulo_paten'!C2:C20,'1_2_1_6_expedicion_titulo_paten'!A2:A20,integrantes_area!B12,'1_2_1_6_expedicion_titulo_paten'!E2:E20, "I")</f>
        <v>0</v>
      </c>
      <c r="Z24" s="24">
        <f>COUNTIFS('1_2_1_6_expedicion_titulo_paten'!A2:A18,integrantes_area!B12,'1_2_1_6_expedicion_titulo_paten'!E2:E18, "C")</f>
        <v>0</v>
      </c>
      <c r="AA24" s="24">
        <f>SUMIFS('1_2_1_6_expedicion_titulo_paten'!D2:D20,'1_2_1_6_expedicion_titulo_paten'!A2:A20,integrantes_area!B12,'1_2_1_6_expedicion_titulo_paten'!E2:E20, "C")</f>
        <v>0</v>
      </c>
      <c r="AB24" s="24">
        <f>COUNTIFS('1_2_1_6_expedicion_titulo_paten'!A2:A18,integrantes_area!B13,'1_2_1_6_expedicion_titulo_paten'!E2:E18, "I")</f>
        <v>0</v>
      </c>
      <c r="AC24" s="24">
        <f>SUMIFS('1_2_1_6_expedicion_titulo_paten'!C2:C20,'1_2_1_6_expedicion_titulo_paten'!A2:A20,integrantes_area!B13,'1_2_1_6_expedicion_titulo_paten'!E2:E20, "I")</f>
        <v>0</v>
      </c>
      <c r="AD24" s="24">
        <f>COUNTIFS('1_2_1_6_expedicion_titulo_paten'!A2:A18,integrantes_area!B13,'1_2_1_6_expedicion_titulo_paten'!E2:E18, "C")</f>
        <v>0</v>
      </c>
      <c r="AE24" s="24">
        <f>SUMIFS('1_2_1_6_expedicion_titulo_paten'!D2:D20,'1_2_1_6_expedicion_titulo_paten'!A2:A20,integrantes_area!B13,'1_2_1_6_expedicion_titulo_paten'!E2:E20, "C")</f>
        <v>0</v>
      </c>
      <c r="AF24" s="24">
        <f>COUNTIFS('1_2_1_6_expedicion_titulo_paten'!A2:A18,integrantes_area!B14,'1_2_1_6_expedicion_titulo_paten'!E2:E18, "I")</f>
        <v>0</v>
      </c>
      <c r="AG24" s="24">
        <f>SUMIFS('1_2_1_6_expedicion_titulo_paten'!C2:C20,'1_2_1_6_expedicion_titulo_paten'!A2:A20,integrantes_area!B14,'1_2_1_6_expedicion_titulo_paten'!E2:E20, "I")</f>
        <v>0</v>
      </c>
      <c r="AH24" s="24">
        <f>COUNTIFS('1_2_1_6_expedicion_titulo_paten'!A2:A18,integrantes_area!B14,'1_2_1_6_expedicion_titulo_paten'!E2:E18, "C")</f>
        <v>0</v>
      </c>
      <c r="AI24" s="24">
        <f>SUMIFS('1_2_1_6_expedicion_titulo_paten'!D2:D20,'1_2_1_6_expedicion_titulo_paten'!A2:A20,integrantes_area!B14,'1_2_1_6_expedicion_titulo_paten'!E2:E20, "C")</f>
        <v>0</v>
      </c>
      <c r="AJ24" s="24">
        <f>COUNTIFS('1_2_1_6_expedicion_titulo_paten'!A2:A18,integrantes_area!B15,'1_2_1_6_expedicion_titulo_paten'!E2:E18, "I")</f>
        <v>0</v>
      </c>
      <c r="AK24" s="24">
        <f>SUMIFS('1_2_1_6_expedicion_titulo_paten'!C2:C20,'1_2_1_6_expedicion_titulo_paten'!A2:A20,integrantes_area!B15,'1_2_1_6_expedicion_titulo_paten'!E2:E20, "I")</f>
        <v>0</v>
      </c>
      <c r="AL24" s="24">
        <f>COUNTIFS('1_2_1_6_expedicion_titulo_paten'!A2:A18,integrantes_area!B15,'1_2_1_6_expedicion_titulo_paten'!E2:E18, "C")</f>
        <v>0</v>
      </c>
      <c r="AM24" s="24">
        <f>SUMIFS('1_2_1_6_expedicion_titulo_paten'!D2:D20,'1_2_1_6_expedicion_titulo_paten'!A2:A20,integrantes_area!B15,'1_2_1_6_expedicion_titulo_paten'!E2:E20, "C")</f>
        <v>0</v>
      </c>
      <c r="AN24" s="24">
        <f>COUNTIFS('1_2_1_6_expedicion_titulo_paten'!A2:A18,integrantes_area!B16,'1_2_1_6_expedicion_titulo_paten'!E2:E18, "I")</f>
        <v>0</v>
      </c>
      <c r="AO24" s="24">
        <f>SUMIFS('1_2_1_6_expedicion_titulo_paten'!C2:C20,'1_2_1_6_expedicion_titulo_paten'!A2:A20,integrantes_area!B16,'1_2_1_6_expedicion_titulo_paten'!E2:E20, "I")</f>
        <v>0</v>
      </c>
      <c r="AP24" s="24">
        <f>COUNTIFS('1_2_1_6_expedicion_titulo_paten'!A2:A18,integrantes_area!B16,'1_2_1_6_expedicion_titulo_paten'!E2:E18, "C")</f>
        <v>0</v>
      </c>
      <c r="AQ24" s="24">
        <f>SUMIFS('1_2_1_6_expedicion_titulo_paten'!D2:D20,'1_2_1_6_expedicion_titulo_paten'!A2:A20,integrantes_area!B16,'1_2_1_6_expedicion_titulo_paten'!E2:E20, "C")</f>
        <v>0</v>
      </c>
      <c r="AR24" s="24">
        <f>COUNTIFS('1_2_1_6_expedicion_titulo_paten'!A2:A18,integrantes_area!B17,'1_2_1_6_expedicion_titulo_paten'!E2:E18, "I")</f>
        <v>0</v>
      </c>
      <c r="AS24" s="24">
        <f>SUMIFS('1_2_1_6_expedicion_titulo_paten'!C2:C20,'1_2_1_6_expedicion_titulo_paten'!A2:A20,integrantes_area!B17,'1_2_1_6_expedicion_titulo_paten'!E2:E20, "I")</f>
        <v>0</v>
      </c>
      <c r="AT24" s="24">
        <f>COUNTIFS('1_2_1_6_expedicion_titulo_paten'!A2:A18,integrantes_area!B17,'1_2_1_6_expedicion_titulo_paten'!E2:E18, "C")</f>
        <v>0</v>
      </c>
      <c r="AU24" s="24">
        <f>SUMIFS('1_2_1_6_expedicion_titulo_paten'!D2:D20,'1_2_1_6_expedicion_titulo_paten'!A2:A20,integrantes_area!B17,'1_2_1_6_expedicion_titulo_paten'!E2:E20, "C")</f>
        <v>0</v>
      </c>
      <c r="AV24" s="24">
        <f>COUNTIFS('1_2_1_6_expedicion_titulo_paten'!A2:A18,integrantes_area!B18,'1_2_1_6_expedicion_titulo_paten'!E2:E18, "I")</f>
        <v>0</v>
      </c>
      <c r="AW24" s="24">
        <f>SUMIFS('1_2_1_6_expedicion_titulo_paten'!C2:C20,'1_2_1_6_expedicion_titulo_paten'!A2:A20,integrantes_area!B18,'1_2_1_6_expedicion_titulo_paten'!E2:E20, "I")</f>
        <v>0</v>
      </c>
      <c r="AX24" s="24">
        <f>COUNTIFS('1_2_1_6_expedicion_titulo_paten'!A2:A18,integrantes_area!B18,'1_2_1_6_expedicion_titulo_paten'!E2:E18, "C")</f>
        <v>0</v>
      </c>
      <c r="AY24" s="24">
        <f>SUMIFS('1_2_1_6_expedicion_titulo_paten'!D2:D20,'1_2_1_6_expedicion_titulo_paten'!A2:A20,integrantes_area!B18,'1_2_1_6_expedicion_titulo_paten'!E2:E20, "C")</f>
        <v>0</v>
      </c>
      <c r="AZ24" s="22">
        <f>SUM('1_2_1_6_expedicion_titulo_paten'!H22)</f>
        <v>0</v>
      </c>
    </row>
    <row r="25" spans="1:52" x14ac:dyDescent="0.25">
      <c r="B25" s="25" t="s">
        <v>172</v>
      </c>
      <c r="C25" s="38" t="s">
        <v>126</v>
      </c>
      <c r="D25" s="24">
        <f>COUNTIFS('1_2_1_7_trab_pres_event_especia'!A2:A61,integrantes_area!B7,'1_2_1_7_trab_pres_event_especia'!E2:E61, "I")</f>
        <v>14</v>
      </c>
      <c r="E25" s="43">
        <f>SUMIFS('1_2_1_7_trab_pres_event_especia'!C2:C61,'1_2_1_7_trab_pres_event_especia'!A2:A61,integrantes_area!B7,'1_2_1_7_trab_pres_event_especia'!E2:E61, "I")</f>
        <v>3080</v>
      </c>
      <c r="F25" s="43">
        <f>COUNTIFS('1_2_1_7_trab_pres_event_especia'!A2:A61,integrantes_area!B7,'1_2_1_7_trab_pres_event_especia'!E2:E61, "C")</f>
        <v>2</v>
      </c>
      <c r="G25" s="43">
        <f>SUMIFS('1_2_1_7_trab_pres_event_especia'!D2:D61,'1_2_1_7_trab_pres_event_especia'!A2:A61,integrantes_area!B7,'1_2_1_7_trab_pres_event_especia'!E2:E61, "C")</f>
        <v>660</v>
      </c>
      <c r="H25" s="24">
        <f>COUNTIFS('1_2_1_7_trab_pres_event_especia'!A2:A61,integrantes_area!B8,'1_2_1_7_trab_pres_event_especia'!E2:E61, "I")</f>
        <v>0</v>
      </c>
      <c r="I25" s="24">
        <f>SUMIFS('1_2_1_7_trab_pres_event_especia'!C2:C61,'1_2_1_7_trab_pres_event_especia'!A2:A61,integrantes_area!B8,'1_2_1_7_trab_pres_event_especia'!E2:E61, "I")</f>
        <v>0</v>
      </c>
      <c r="J25" s="24">
        <f>COUNTIFS('1_2_1_7_trab_pres_event_especia'!A2:A61,integrantes_area!B8,'1_2_1_7_trab_pres_event_especia'!E2:E61, "C")</f>
        <v>0</v>
      </c>
      <c r="K25" s="24">
        <f>SUMIFS('1_2_1_7_trab_pres_event_especia'!D2:D61,'1_2_1_7_trab_pres_event_especia'!A2:A61,integrantes_area!B8,'1_2_1_7_trab_pres_event_especia'!E2:E61, "C")</f>
        <v>0</v>
      </c>
      <c r="L25" s="24">
        <f>COUNTIFS('1_2_1_7_trab_pres_event_especia'!A2:A61,integrantes_area!B9,'1_2_1_7_trab_pres_event_especia'!E2:E61, "I")</f>
        <v>0</v>
      </c>
      <c r="M25" s="24">
        <f>SUMIFS('1_2_1_7_trab_pres_event_especia'!C2:C61,'1_2_1_7_trab_pres_event_especia'!A2:A61,integrantes_area!B9,'1_2_1_7_trab_pres_event_especia'!E2:E61, "I")</f>
        <v>0</v>
      </c>
      <c r="N25" s="24">
        <f>COUNTIFS('1_2_1_7_trab_pres_event_especia'!A2:A61,integrantes_area!B9,'1_2_1_7_trab_pres_event_especia'!E2:E61, "C")</f>
        <v>0</v>
      </c>
      <c r="O25" s="24">
        <f>SUMIFS('1_2_1_7_trab_pres_event_especia'!D2:D61,'1_2_1_7_trab_pres_event_especia'!A2:A61,integrantes_area!B9,'1_2_1_7_trab_pres_event_especia'!E2:E61, "C")</f>
        <v>0</v>
      </c>
      <c r="P25" s="22">
        <f>COUNTIFS('1_2_1_7_trab_pres_event_especia'!A2:A61,integrantes_area!B10,'1_2_1_7_trab_pres_event_especia'!E2:E61, "I")</f>
        <v>14</v>
      </c>
      <c r="Q25" s="24">
        <f>SUMIFS('1_2_1_7_trab_pres_event_especia'!C2:C61,'1_2_1_7_trab_pres_event_especia'!A2:A61,integrantes_area!B10,'1_2_1_7_trab_pres_event_especia'!E2:E61, "I")</f>
        <v>3080</v>
      </c>
      <c r="R25" s="24">
        <f>COUNTIFS('1_2_1_7_trab_pres_event_especia'!A2:A61,integrantes_area!B10,'1_2_1_7_trab_pres_event_especia'!E2:E61, "C")</f>
        <v>1</v>
      </c>
      <c r="S25" s="24">
        <f>SUMIFS('1_2_1_7_trab_pres_event_especia'!D2:D61,'1_2_1_7_trab_pres_event_especia'!A2:A61,integrantes_area!B10,'1_2_1_7_trab_pres_event_especia'!E2:E61, "C")</f>
        <v>330</v>
      </c>
      <c r="T25" s="22">
        <f>COUNTIFS('1_2_1_7_trab_pres_event_especia'!A2:A61,integrantes_area!B11,'1_2_1_7_trab_pres_event_especia'!E2:E61, "I")</f>
        <v>8</v>
      </c>
      <c r="U25" s="24">
        <f>SUMIFS('1_2_1_7_trab_pres_event_especia'!C2:C61,'1_2_1_7_trab_pres_event_especia'!A2:A61,integrantes_area!B11,'1_2_1_7_trab_pres_event_especia'!E2:E61, "I")</f>
        <v>1760</v>
      </c>
      <c r="V25" s="24">
        <f>COUNTIFS('1_2_1_7_trab_pres_event_especia'!A2:A61,integrantes_area!B11,'1_2_1_7_trab_pres_event_especia'!E2:E61, "C")</f>
        <v>1</v>
      </c>
      <c r="W25" s="24">
        <f>SUMIFS('1_2_1_7_trab_pres_event_especia'!D2:D61,'1_2_1_7_trab_pres_event_especia'!A2:A61,integrantes_area!B11,'1_2_1_7_trab_pres_event_especia'!E2:E61, "C")</f>
        <v>330</v>
      </c>
      <c r="X25" s="24">
        <f>COUNTIFS('1_2_1_7_trab_pres_event_especia'!A2:A61,integrantes_area!B12,'1_2_1_7_trab_pres_event_especia'!E2:E61, "I")</f>
        <v>6</v>
      </c>
      <c r="Y25" s="24">
        <f>SUMIFS('1_2_1_7_trab_pres_event_especia'!C2:C61,'1_2_1_7_trab_pres_event_especia'!A2:A61,integrantes_area!B12,'1_2_1_7_trab_pres_event_especia'!E2:E61, "I")</f>
        <v>1320</v>
      </c>
      <c r="Z25" s="24">
        <f>COUNTIFS('1_2_1_7_trab_pres_event_especia'!A2:A61,integrantes_area!B12,'1_2_1_7_trab_pres_event_especia'!E2:E61, "C")</f>
        <v>1</v>
      </c>
      <c r="AA25" s="24">
        <f>SUMIFS('1_2_1_7_trab_pres_event_especia'!D2:D61,'1_2_1_7_trab_pres_event_especia'!A2:A61,integrantes_area!B12,'1_2_1_7_trab_pres_event_especia'!E2:E61, "C")</f>
        <v>330</v>
      </c>
      <c r="AB25" s="24">
        <f>COUNTIFS('1_2_1_7_trab_pres_event_especia'!A2:A61,integrantes_area!B13,'1_2_1_7_trab_pres_event_especia'!E2:E61, "I")</f>
        <v>8</v>
      </c>
      <c r="AC25" s="24">
        <f>SUMIFS('1_2_1_7_trab_pres_event_especia'!C2:C61,'1_2_1_7_trab_pres_event_especia'!A2:A61,integrantes_area!B13,'1_2_1_7_trab_pres_event_especia'!E2:E61, "I")</f>
        <v>1760</v>
      </c>
      <c r="AD25" s="24">
        <f>COUNTIFS('1_2_1_7_trab_pres_event_especia'!A2:A61,integrantes_area!B13,'1_2_1_7_trab_pres_event_especia'!E2:E61, "C")</f>
        <v>1</v>
      </c>
      <c r="AE25" s="24">
        <f>SUMIFS('1_2_1_7_trab_pres_event_especia'!D2:D61,'1_2_1_7_trab_pres_event_especia'!A2:A61,integrantes_area!B13,'1_2_1_7_trab_pres_event_especia'!E2:E61, "C")</f>
        <v>330</v>
      </c>
      <c r="AF25" s="22">
        <f>COUNTIFS('1_2_1_7_trab_pres_event_especia'!A2:A61,integrantes_area!B14,'1_2_1_7_trab_pres_event_especia'!E2:E61, "I")</f>
        <v>0</v>
      </c>
      <c r="AG25" s="24">
        <f>SUMIFS('1_2_1_7_trab_pres_event_especia'!C2:C61,'1_2_1_7_trab_pres_event_especia'!A2:A61,integrantes_area!B14,'1_2_1_7_trab_pres_event_especia'!E2:E61, "I")</f>
        <v>0</v>
      </c>
      <c r="AH25" s="22">
        <f>COUNTIFS('1_2_1_7_trab_pres_event_especia'!A2:A61,integrantes_area!B14,'1_2_1_7_trab_pres_event_especia'!E2:E61, "C")</f>
        <v>0</v>
      </c>
      <c r="AI25" s="24">
        <f>SUMIFS('1_2_1_7_trab_pres_event_especia'!D2:D61,'1_2_1_7_trab_pres_event_especia'!A2:A61,integrantes_area!B14,'1_2_1_7_trab_pres_event_especia'!E2:E61, "C")</f>
        <v>0</v>
      </c>
      <c r="AJ25" s="22">
        <f>COUNTIFS('1_2_1_7_trab_pres_event_especia'!A2:A61,integrantes_area!B15,'1_2_1_7_trab_pres_event_especia'!E2:E61, "I")</f>
        <v>0</v>
      </c>
      <c r="AK25" s="24">
        <f>SUMIFS('1_2_1_7_trab_pres_event_especia'!C2:C61,'1_2_1_7_trab_pres_event_especia'!A2:A61,integrantes_area!B15,'1_2_1_7_trab_pres_event_especia'!E2:E61, "I")</f>
        <v>0</v>
      </c>
      <c r="AL25" s="22">
        <f>COUNTIFS('1_2_1_7_trab_pres_event_especia'!A2:A61,integrantes_area!B15,'1_2_1_7_trab_pres_event_especia'!E2:E61, "C")</f>
        <v>0</v>
      </c>
      <c r="AM25" s="24">
        <f>SUMIFS('1_2_1_7_trab_pres_event_especia'!D2:D61,'1_2_1_7_trab_pres_event_especia'!A2:A61,integrantes_area!B15,'1_2_1_7_trab_pres_event_especia'!E2:E61, "C")</f>
        <v>0</v>
      </c>
      <c r="AN25" s="22">
        <f>COUNTIFS('1_2_1_7_trab_pres_event_especia'!A2:A61,integrantes_area!B16,'1_2_1_7_trab_pres_event_especia'!E2:E61, "I")</f>
        <v>0</v>
      </c>
      <c r="AO25" s="24">
        <f>SUMIFS('1_2_1_7_trab_pres_event_especia'!C2:C61,'1_2_1_7_trab_pres_event_especia'!A2:A61,integrantes_area!B16,'1_2_1_7_trab_pres_event_especia'!E2:E61, "I")</f>
        <v>0</v>
      </c>
      <c r="AP25" s="24">
        <f>COUNTIFS('1_2_1_7_trab_pres_event_especia'!A2:A61,integrantes_area!B16,'1_2_1_7_trab_pres_event_especia'!E2:E61, "C")</f>
        <v>0</v>
      </c>
      <c r="AQ25" s="24">
        <f>SUMIFS('1_2_1_7_trab_pres_event_especia'!D2:D61,'1_2_1_7_trab_pres_event_especia'!A2:A61,integrantes_area!B16,'1_2_1_7_trab_pres_event_especia'!E2:E61, "C")</f>
        <v>0</v>
      </c>
      <c r="AR25" s="24">
        <f>COUNTIFS('1_2_1_7_trab_pres_event_especia'!A2:A61,integrantes_area!B17,'1_2_1_7_trab_pres_event_especia'!E2:E61, "I")</f>
        <v>0</v>
      </c>
      <c r="AS25" s="24">
        <f>SUMIFS('1_2_1_7_trab_pres_event_especia'!C2:C61,'1_2_1_7_trab_pres_event_especia'!A2:A61,integrantes_area!B17,'1_2_1_7_trab_pres_event_especia'!E2:E61, "I")</f>
        <v>0</v>
      </c>
      <c r="AT25" s="24">
        <f>COUNTIFS('1_2_1_7_trab_pres_event_especia'!A2:A61,integrantes_area!B17,'1_2_1_7_trab_pres_event_especia'!E2:E61, "C")</f>
        <v>0</v>
      </c>
      <c r="AU25" s="24">
        <f>SUMIFS('1_2_1_7_trab_pres_event_especia'!D2:D61,'1_2_1_7_trab_pres_event_especia'!A2:A61,integrantes_area!B17,'1_2_1_7_trab_pres_event_especia'!E2:E61, "C")</f>
        <v>0</v>
      </c>
      <c r="AV25" s="24">
        <f>COUNTIFS('1_2_1_7_trab_pres_event_especia'!A2:A61,integrantes_area!B18,'1_2_1_7_trab_pres_event_especia'!E2:E61, "I")</f>
        <v>0</v>
      </c>
      <c r="AW25" s="24">
        <f>SUMIFS('1_2_1_7_trab_pres_event_especia'!C2:C61,'1_2_1_7_trab_pres_event_especia'!A2:A61,integrantes_area!B18,'1_2_1_7_trab_pres_event_especia'!E2:E61, "I")</f>
        <v>0</v>
      </c>
      <c r="AX25" s="24">
        <f>COUNTIFS('1_2_1_7_trab_pres_event_especia'!A2:A61,integrantes_area!B18,'1_2_1_7_trab_pres_event_especia'!E2:E61, "C")</f>
        <v>0</v>
      </c>
      <c r="AY25" s="24">
        <f>SUMIFS('1_2_1_7_trab_pres_event_especia'!D2:D61,'1_2_1_7_trab_pres_event_especia'!A2:A61,integrantes_area!B18,'1_2_1_7_trab_pres_event_especia'!E2:E61, "C")</f>
        <v>0</v>
      </c>
      <c r="AZ25" s="38">
        <f>SUM('1_2_1_7_trab_pres_event_especia'!H65)</f>
        <v>12980</v>
      </c>
    </row>
    <row r="26" spans="1:52" x14ac:dyDescent="0.25">
      <c r="B26" s="25" t="s">
        <v>173</v>
      </c>
      <c r="C26" s="38" t="s">
        <v>127</v>
      </c>
      <c r="D26" s="24">
        <f>COUNTIFS('1_2_1_8_conferencias_magistrale'!A2:A13,integrantes_area!B7,'1_2_1_8_conferencias_magistrale'!E2:E13, "I")</f>
        <v>2</v>
      </c>
      <c r="E26" s="24">
        <f>SUMIFS('1_2_1_8_conferencias_magistrale'!C2:C13,'1_2_1_8_conferencias_magistrale'!A2:A13,integrantes_area!B7,'1_2_1_8_conferencias_magistrale'!E2:E13, "I")</f>
        <v>990</v>
      </c>
      <c r="F26" s="24">
        <f>COUNTIFS('1_2_1_8_conferencias_magistrale'!A2:A13,integrantes_area!B7,'1_2_1_8_conferencias_magistrale'!E2:E13, "C")</f>
        <v>0</v>
      </c>
      <c r="G26" s="24">
        <f>SUMIFS('1_2_1_8_conferencias_magistrale'!D2:D13,'1_2_1_8_conferencias_magistrale'!A2:A13,integrantes_area!B7,'1_2_1_8_conferencias_magistrale'!E2:E13, "C")</f>
        <v>0</v>
      </c>
      <c r="H26" s="24">
        <f>COUNTIFS('1_2_1_8_conferencias_magistrale'!A2:A13,integrantes_area!B8,'1_2_1_8_conferencias_magistrale'!E2:E13, "I")</f>
        <v>0</v>
      </c>
      <c r="I26" s="24">
        <f>SUMIFS('1_2_1_8_conferencias_magistrale'!C2:C13,'1_2_1_8_conferencias_magistrale'!A2:A13,integrantes_area!B8,'1_2_1_8_conferencias_magistrale'!E2:E13, "I")</f>
        <v>0</v>
      </c>
      <c r="J26" s="24">
        <f>COUNTIFS('1_2_1_8_conferencias_magistrale'!A2:A13,integrantes_area!B8,'1_2_1_8_conferencias_magistrale'!E2:E13, "C")</f>
        <v>0</v>
      </c>
      <c r="K26" s="24">
        <f>SUMIFS('1_2_1_8_conferencias_magistrale'!D2:D13,'1_2_1_8_conferencias_magistrale'!A2:A13,integrantes_area!B8,'1_2_1_8_conferencias_magistrale'!E2:E13, "C")</f>
        <v>0</v>
      </c>
      <c r="L26" s="24">
        <f>COUNTIFS('1_2_1_8_conferencias_magistrale'!A2:A13,integrantes_area!B9,'1_2_1_8_conferencias_magistrale'!E2:E13, "I")</f>
        <v>0</v>
      </c>
      <c r="M26" s="24">
        <f>SUMIFS('1_2_1_8_conferencias_magistrale'!C2:C13,'1_2_1_8_conferencias_magistrale'!A2:A13,integrantes_area!B9,'1_2_1_8_conferencias_magistrale'!E2:E13, "I")</f>
        <v>0</v>
      </c>
      <c r="N26" s="24">
        <f>COUNTIFS('1_2_1_8_conferencias_magistrale'!A2:A13,integrantes_area!B9,'1_2_1_8_conferencias_magistrale'!E2:E13, "C")</f>
        <v>0</v>
      </c>
      <c r="O26" s="24">
        <f>SUMIFS('1_2_1_8_conferencias_magistrale'!D2:D13,'1_2_1_8_conferencias_magistrale'!A2:A13,integrantes_area!B9,'1_2_1_8_conferencias_magistrale'!E2:E13, "C")</f>
        <v>0</v>
      </c>
      <c r="P26" s="22">
        <f>COUNTIFS('1_2_1_8_conferencias_magistrale'!A2:A13,integrantes_area!B10,'1_2_1_8_conferencias_magistrale'!E2:E13, "I")</f>
        <v>0</v>
      </c>
      <c r="Q26" s="24">
        <f>SUMIFS('1_2_1_8_conferencias_magistrale'!C2:C13,'1_2_1_8_conferencias_magistrale'!A2:A13,integrantes_area!B10,'1_2_1_8_conferencias_magistrale'!E2:E13, "I")</f>
        <v>0</v>
      </c>
      <c r="R26" s="24">
        <f>COUNTIFS('1_2_1_8_conferencias_magistrale'!A2:A13,integrantes_area!B10,'1_2_1_8_conferencias_magistrale'!E2:E13, "C")</f>
        <v>0</v>
      </c>
      <c r="S26" s="24">
        <f>SUMIFS('1_2_1_8_conferencias_magistrale'!D2:D13,'1_2_1_8_conferencias_magistrale'!A2:A13,integrantes_area!B10,'1_2_1_8_conferencias_magistrale'!E2:E13, "C")</f>
        <v>0</v>
      </c>
      <c r="T26" s="24">
        <f>COUNTIFS('1_2_1_8_conferencias_magistrale'!A2:A13,integrantes_area!B11,'1_2_1_8_conferencias_magistrale'!E2:E13, "I")</f>
        <v>0</v>
      </c>
      <c r="U26" s="24">
        <f>SUMIFS('1_2_1_8_conferencias_magistrale'!C2:C13,'1_2_1_8_conferencias_magistrale'!A2:A13,integrantes_area!B11,'1_2_1_8_conferencias_magistrale'!E2:E13, "I")</f>
        <v>0</v>
      </c>
      <c r="V26" s="24">
        <f>COUNTIFS('1_2_1_8_conferencias_magistrale'!A2:A13,integrantes_area!B11,'1_2_1_8_conferencias_magistrale'!E2:E13, "C")</f>
        <v>0</v>
      </c>
      <c r="W26" s="24">
        <f>SUMIFS('1_2_1_8_conferencias_magistrale'!D2:D13,'1_2_1_8_conferencias_magistrale'!A2:A13,integrantes_area!B11,'1_2_1_8_conferencias_magistrale'!E2:E13, "C")</f>
        <v>0</v>
      </c>
      <c r="X26" s="24">
        <f>COUNTIFS('1_2_1_8_conferencias_magistrale'!A2:A13,integrantes_area!B12,'1_2_1_8_conferencias_magistrale'!E2:E13, "I")</f>
        <v>3</v>
      </c>
      <c r="Y26" s="24">
        <f>SUMIFS('1_2_1_8_conferencias_magistrale'!C2:C13,'1_2_1_8_conferencias_magistrale'!A2:A13,integrantes_area!B12,'1_2_1_8_conferencias_magistrale'!E2:E13, "I")</f>
        <v>1485</v>
      </c>
      <c r="Z26" s="24">
        <f>COUNTIFS('1_2_1_8_conferencias_magistrale'!A2:A13,integrantes_area!B12,'1_2_1_8_conferencias_magistrale'!E2:E13, "C")</f>
        <v>0</v>
      </c>
      <c r="AA26" s="24">
        <f>SUMIFS('1_2_1_8_conferencias_magistrale'!D2:D13,'1_2_1_8_conferencias_magistrale'!A2:A13,integrantes_area!B12,'1_2_1_8_conferencias_magistrale'!E2:E13, "C")</f>
        <v>0</v>
      </c>
      <c r="AB26" s="24">
        <f>COUNTIFS('1_2_1_8_conferencias_magistrale'!A2:A13,integrantes_area!B13,'1_2_1_8_conferencias_magistrale'!E2:E13, "I")</f>
        <v>1</v>
      </c>
      <c r="AC26" s="24">
        <f>SUMIFS('1_2_1_8_conferencias_magistrale'!C2:C13,'1_2_1_8_conferencias_magistrale'!A2:A13,integrantes_area!B13,'1_2_1_8_conferencias_magistrale'!E2:E13, "I")</f>
        <v>495</v>
      </c>
      <c r="AD26" s="24">
        <f>COUNTIFS('1_2_1_8_conferencias_magistrale'!A2:A13,integrantes_area!B13,'1_2_1_8_conferencias_magistrale'!E2:E13, "C")</f>
        <v>0</v>
      </c>
      <c r="AE26" s="24">
        <f>SUMIFS('1_2_1_8_conferencias_magistrale'!D2:D13,'1_2_1_8_conferencias_magistrale'!A2:A13,integrantes_area!B13,'1_2_1_8_conferencias_magistrale'!E2:E13, "C")</f>
        <v>0</v>
      </c>
      <c r="AF26" s="24">
        <f>COUNTIFS('1_2_1_8_conferencias_magistrale'!A2:A13,integrantes_area!B14,'1_2_1_8_conferencias_magistrale'!E2:E13, "I")</f>
        <v>0</v>
      </c>
      <c r="AG26" s="24">
        <f>SUMIFS('1_2_1_8_conferencias_magistrale'!C2:C13,'1_2_1_8_conferencias_magistrale'!A2:A13,integrantes_area!B14,'1_2_1_8_conferencias_magistrale'!E2:E13, "I")</f>
        <v>0</v>
      </c>
      <c r="AH26" s="24">
        <f>COUNTIFS('1_2_1_8_conferencias_magistrale'!A2:A13,integrantes_area!B14,'1_2_1_8_conferencias_magistrale'!E2:E13, "C")</f>
        <v>0</v>
      </c>
      <c r="AI26" s="24">
        <f>SUMIFS('1_2_1_8_conferencias_magistrale'!D2:D13,'1_2_1_8_conferencias_magistrale'!A2:A13,integrantes_area!B14,'1_2_1_8_conferencias_magistrale'!E2:E13, "C")</f>
        <v>0</v>
      </c>
      <c r="AJ26" s="24">
        <f>COUNTIFS('1_2_1_8_conferencias_magistrale'!A2:A13,integrantes_area!B15,'1_2_1_8_conferencias_magistrale'!E2:E13, "I")</f>
        <v>0</v>
      </c>
      <c r="AK26" s="24">
        <f>SUMIFS('1_2_1_8_conferencias_magistrale'!C2:C13,'1_2_1_8_conferencias_magistrale'!A2:A13,integrantes_area!B15,'1_2_1_8_conferencias_magistrale'!E2:E13, "I")</f>
        <v>0</v>
      </c>
      <c r="AL26" s="24">
        <f>COUNTIFS('1_2_1_8_conferencias_magistrale'!A2:A13,integrantes_area!B15,'1_2_1_8_conferencias_magistrale'!E2:E13, "C")</f>
        <v>0</v>
      </c>
      <c r="AM26" s="24">
        <f>SUMIFS('1_2_1_8_conferencias_magistrale'!D2:D13,'1_2_1_8_conferencias_magistrale'!A2:A13,integrantes_area!B15,'1_2_1_8_conferencias_magistrale'!E2:E13, "C")</f>
        <v>0</v>
      </c>
      <c r="AN26" s="24">
        <f>COUNTIFS('1_2_1_8_conferencias_magistrale'!A2:A13,integrantes_area!B16,'1_2_1_8_conferencias_magistrale'!E2:E13, "I")</f>
        <v>0</v>
      </c>
      <c r="AO26" s="24">
        <f>SUMIFS('1_2_1_8_conferencias_magistrale'!C2:C13,'1_2_1_8_conferencias_magistrale'!A2:A13,integrantes_area!B16,'1_2_1_8_conferencias_magistrale'!E2:E13, "I")</f>
        <v>0</v>
      </c>
      <c r="AP26" s="24">
        <f>COUNTIFS('1_2_1_8_conferencias_magistrale'!A2:A13,integrantes_area!B16,'1_2_1_8_conferencias_magistrale'!E2:E13, "C")</f>
        <v>0</v>
      </c>
      <c r="AQ26" s="24">
        <f>SUMIFS('1_2_1_8_conferencias_magistrale'!D2:D13,'1_2_1_8_conferencias_magistrale'!A2:A13,integrantes_area!B16,'1_2_1_8_conferencias_magistrale'!E2:E13, "C")</f>
        <v>0</v>
      </c>
      <c r="AR26" s="24">
        <f>COUNTIFS('1_2_1_8_conferencias_magistrale'!A2:A13,integrantes_area!B17,'1_2_1_8_conferencias_magistrale'!E2:E13, "I")</f>
        <v>0</v>
      </c>
      <c r="AS26" s="24">
        <f>SUMIFS('1_2_1_8_conferencias_magistrale'!C2:C13,'1_2_1_8_conferencias_magistrale'!A2:A13,integrantes_area!B17,'1_2_1_8_conferencias_magistrale'!E2:E13, "I")</f>
        <v>0</v>
      </c>
      <c r="AT26" s="24">
        <f>COUNTIFS('1_2_1_8_conferencias_magistrale'!A2:A13,integrantes_area!B17,'1_2_1_8_conferencias_magistrale'!E2:E13, "C")</f>
        <v>0</v>
      </c>
      <c r="AU26" s="24">
        <f>SUMIFS('1_2_1_8_conferencias_magistrale'!D2:D13,'1_2_1_8_conferencias_magistrale'!A2:A13,integrantes_area!B17,'1_2_1_8_conferencias_magistrale'!E2:E13, "C")</f>
        <v>0</v>
      </c>
      <c r="AV26" s="24">
        <f>COUNTIFS('1_2_1_8_conferencias_magistrale'!A2:A13,integrantes_area!B18,'1_2_1_8_conferencias_magistrale'!E2:E13, "I")</f>
        <v>0</v>
      </c>
      <c r="AW26" s="24">
        <f>SUMIFS('1_2_1_8_conferencias_magistrale'!C2:C13,'1_2_1_8_conferencias_magistrale'!A2:A13,integrantes_area!B18,'1_2_1_8_conferencias_magistrale'!E2:E13, "I")</f>
        <v>0</v>
      </c>
      <c r="AX26" s="24">
        <f>COUNTIFS('1_2_1_8_conferencias_magistrale'!A2:A13,integrantes_area!B18,'1_2_1_8_conferencias_magistrale'!E2:E13, "C")</f>
        <v>0</v>
      </c>
      <c r="AY26" s="24">
        <f>SUMIFS('1_2_1_8_conferencias_magistrale'!D2:D13,'1_2_1_8_conferencias_magistrale'!A2:A13,integrantes_area!B18,'1_2_1_8_conferencias_magistrale'!E2:E13, "C")</f>
        <v>0</v>
      </c>
      <c r="AZ26" s="38">
        <f>SUM('1_2_1_8_conferencias_magistrale'!H17)</f>
        <v>2970</v>
      </c>
    </row>
    <row r="27" spans="1:52" x14ac:dyDescent="0.25">
      <c r="B27" s="25" t="s">
        <v>174</v>
      </c>
      <c r="C27" s="35" t="s">
        <v>128</v>
      </c>
      <c r="D27" s="43">
        <f>COUNTIFS('1_2_1_9_des_prototipo_modelo_in'!A2:A18,integrantes_area!B7,'1_2_1_9_des_prototipo_modelo_in'!E2:E18, "I")</f>
        <v>0</v>
      </c>
      <c r="E27" s="24"/>
      <c r="F27" s="24">
        <f>COUNTIFS('1_2_1_9_des_prototipo_modelo_in'!A2:A18,integrantes_area!B7,'1_2_1_9_des_prototipo_modelo_in'!E2:E18, "C")</f>
        <v>0</v>
      </c>
      <c r="G27" s="24"/>
      <c r="H27" s="24">
        <f>COUNTIFS('1_2_1_9_des_prototipo_modelo_in'!A2:A18,integrantes_area!B8,'1_2_1_9_des_prototipo_modelo_in'!E2:E18, "I")</f>
        <v>0</v>
      </c>
      <c r="I27" s="24"/>
      <c r="J27" s="24">
        <f>COUNTIFS('1_2_1_9_des_prototipo_modelo_in'!A2:A18,integrantes_area!B8,'1_2_1_9_des_prototipo_modelo_in'!E2:E18, "C")</f>
        <v>0</v>
      </c>
      <c r="K27" s="24"/>
      <c r="L27" s="24">
        <f>COUNTIFS('1_2_1_9_des_prototipo_modelo_in'!A2:A18,integrantes_area!B9,'1_2_1_9_des_prototipo_modelo_in'!E2:E18, "I")</f>
        <v>0</v>
      </c>
      <c r="M27" s="24"/>
      <c r="N27" s="24">
        <f>COUNTIFS('1_2_1_9_des_prototipo_modelo_in'!A2:A18,integrantes_area!B9,'1_2_1_9_des_prototipo_modelo_in'!E2:E18, "C")</f>
        <v>0</v>
      </c>
      <c r="O27" s="24"/>
      <c r="P27" s="24">
        <f>COUNTIFS('1_2_1_9_des_prototipo_modelo_in'!A2:A18,integrantes_area!B10,'1_2_1_9_des_prototipo_modelo_in'!E2:E18, "I")</f>
        <v>0</v>
      </c>
      <c r="Q27" s="24"/>
      <c r="R27" s="24">
        <f>COUNTIFS('1_2_1_9_des_prototipo_modelo_in'!A2:A18,integrantes_area!B10,'1_2_1_9_des_prototipo_modelo_in'!E2:E18, "C")</f>
        <v>0</v>
      </c>
      <c r="S27" s="24"/>
      <c r="T27" s="24">
        <f>COUNTIFS('1_2_1_9_des_prototipo_modelo_in'!A2:A18,integrantes_area!B11,'1_2_1_9_des_prototipo_modelo_in'!E2:E18, "I")</f>
        <v>0</v>
      </c>
      <c r="U27" s="24"/>
      <c r="V27" s="24">
        <f>COUNTIFS('1_2_1_9_des_prototipo_modelo_in'!A2:A18,integrantes_area!B11,'1_2_1_9_des_prototipo_modelo_in'!E2:E18, "C")</f>
        <v>0</v>
      </c>
      <c r="W27" s="24"/>
      <c r="X27" s="24">
        <f>COUNTIFS('1_2_1_9_des_prototipo_modelo_in'!A2:A18,integrantes_area!B12,'1_2_1_9_des_prototipo_modelo_in'!E2:E18, "I")</f>
        <v>0</v>
      </c>
      <c r="Y27" s="24"/>
      <c r="Z27" s="24">
        <f>COUNTIFS('1_2_1_9_des_prototipo_modelo_in'!A2:A18,integrantes_area!B12,'1_2_1_9_des_prototipo_modelo_in'!E2:E18, "C")</f>
        <v>0</v>
      </c>
      <c r="AA27" s="24"/>
      <c r="AB27" s="24">
        <f>COUNTIFS('1_2_1_9_des_prototipo_modelo_in'!A2:A18,integrantes_area!B13,'1_2_1_9_des_prototipo_modelo_in'!E2:E18, "I")</f>
        <v>0</v>
      </c>
      <c r="AC27" s="24"/>
      <c r="AD27" s="24">
        <f>COUNTIFS('1_2_1_9_des_prototipo_modelo_in'!A2:A18,integrantes_area!B13,'1_2_1_9_des_prototipo_modelo_in'!E2:E18, "C")</f>
        <v>0</v>
      </c>
      <c r="AE27" s="24"/>
      <c r="AF27" s="24">
        <f>COUNTIFS('1_2_1_9_des_prototipo_modelo_in'!A2:A18,integrantes_area!B14,'1_2_1_9_des_prototipo_modelo_in'!E2:E18, "I")</f>
        <v>0</v>
      </c>
      <c r="AG27" s="24"/>
      <c r="AH27" s="24">
        <f>COUNTIFS('1_2_1_9_des_prototipo_modelo_in'!A2:A18,integrantes_area!B14,'1_2_1_9_des_prototipo_modelo_in'!E2:E18, "C")</f>
        <v>0</v>
      </c>
      <c r="AI27" s="24"/>
      <c r="AJ27" s="24">
        <f>COUNTIFS('1_2_1_9_des_prototipo_modelo_in'!A2:A18,integrantes_area!B15,'1_2_1_9_des_prototipo_modelo_in'!E2:E18, "I")</f>
        <v>0</v>
      </c>
      <c r="AK27" s="24"/>
      <c r="AL27" s="24">
        <f>COUNTIFS('1_2_1_9_des_prototipo_modelo_in'!A2:A18,integrantes_area!B15,'1_2_1_9_des_prototipo_modelo_in'!E2:E18, "C")</f>
        <v>0</v>
      </c>
      <c r="AM27" s="24"/>
      <c r="AN27" s="24">
        <f>COUNTIFS('1_2_1_9_des_prototipo_modelo_in'!A2:A18,integrantes_area!B16,'1_2_1_9_des_prototipo_modelo_in'!E2:E18, "I")</f>
        <v>0</v>
      </c>
      <c r="AO27" s="24"/>
      <c r="AP27" s="24">
        <f>COUNTIFS('1_2_1_9_des_prototipo_modelo_in'!A2:A18,integrantes_area!B7,'1_2_1_9_des_prototipo_modelo_in'!E2:E18, "I")</f>
        <v>0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2">
        <f>SUM('1_2_1_9_des_prototipo_modelo_in'!H22)</f>
        <v>0</v>
      </c>
    </row>
    <row r="28" spans="1:52" x14ac:dyDescent="0.25">
      <c r="B28" s="25" t="s">
        <v>175</v>
      </c>
      <c r="C28" s="35" t="s">
        <v>129</v>
      </c>
      <c r="D28" s="43">
        <f>COUNTIFS('1_2_1_10_des_paq_computacionale'!A2:A18,integrantes_area!B7,'1_2_1_10_des_paq_computacionale'!E2:E18, "I")</f>
        <v>0</v>
      </c>
      <c r="E28" s="24"/>
      <c r="F28" s="24">
        <f>COUNTIFS('1_2_1_10_des_paq_computacionale'!A2:A18,integrantes_area!B7,'1_2_1_10_des_paq_computacionale'!E2:E18, "C")</f>
        <v>0</v>
      </c>
      <c r="G28" s="24"/>
      <c r="H28" s="24">
        <f>COUNTIFS('1_2_1_10_des_paq_computacionale'!A2:A18,integrantes_area!B8,'1_2_1_10_des_paq_computacionale'!E2:E18, "I")</f>
        <v>0</v>
      </c>
      <c r="I28" s="24"/>
      <c r="J28" s="24">
        <f>COUNTIFS('1_2_1_10_des_paq_computacionale'!A2:A18,integrantes_area!B8,'1_2_1_10_des_paq_computacionale'!E2:E18, "C")</f>
        <v>0</v>
      </c>
      <c r="K28" s="24"/>
      <c r="L28" s="24">
        <f>COUNTIFS('1_2_1_10_des_paq_computacionale'!A2:A18,integrantes_area!B9,'1_2_1_10_des_paq_computacionale'!E2:E18, "I")</f>
        <v>0</v>
      </c>
      <c r="M28" s="24"/>
      <c r="N28" s="24">
        <f>COUNTIFS('1_2_1_10_des_paq_computacionale'!A2:A18,integrantes_area!B9,'1_2_1_10_des_paq_computacionale'!E2:E18, "C")</f>
        <v>0</v>
      </c>
      <c r="O28" s="24"/>
      <c r="P28" s="24">
        <f>COUNTIFS('1_2_1_10_des_paq_computacionale'!A2:A18,integrantes_area!B10,'1_2_1_10_des_paq_computacionale'!E2:E18, "I")</f>
        <v>0</v>
      </c>
      <c r="Q28" s="24"/>
      <c r="R28" s="24">
        <f>COUNTIFS('1_2_1_10_des_paq_computacionale'!A2:A18,integrantes_area!B10,'1_2_1_10_des_paq_computacionale'!E2:E18, "C")</f>
        <v>0</v>
      </c>
      <c r="S28" s="24"/>
      <c r="T28" s="24">
        <f>COUNTIFS('1_2_1_10_des_paq_computacionale'!A2:A18,integrantes_area!B11,'1_2_1_10_des_paq_computacionale'!E2:E18, "I")</f>
        <v>0</v>
      </c>
      <c r="U28" s="24"/>
      <c r="V28" s="24">
        <f>COUNTIFS('1_2_1_10_des_paq_computacionale'!A2:A18,integrantes_area!B11,'1_2_1_10_des_paq_computacionale'!E2:E18, "C")</f>
        <v>0</v>
      </c>
      <c r="W28" s="24"/>
      <c r="X28" s="24">
        <f>COUNTIFS('1_2_1_10_des_paq_computacionale'!A2:A18,integrantes_area!B12,'1_2_1_10_des_paq_computacionale'!E2:E18, "I")</f>
        <v>0</v>
      </c>
      <c r="Y28" s="24"/>
      <c r="Z28" s="24">
        <f>COUNTIFS('1_2_1_10_des_paq_computacionale'!A2:A18,integrantes_area!B12,'1_2_1_10_des_paq_computacionale'!E2:E18, "C")</f>
        <v>0</v>
      </c>
      <c r="AA28" s="24"/>
      <c r="AB28" s="24">
        <f>COUNTIFS('1_2_1_10_des_paq_computacionale'!A2:A18,integrantes_area!B13,'1_2_1_10_des_paq_computacionale'!E2:E18, "I")</f>
        <v>0</v>
      </c>
      <c r="AC28" s="24"/>
      <c r="AD28" s="24">
        <f>COUNTIFS('1_2_1_10_des_paq_computacionale'!A2:A18,integrantes_area!B13,'1_2_1_10_des_paq_computacionale'!E2:E18, "C")</f>
        <v>0</v>
      </c>
      <c r="AE28" s="24"/>
      <c r="AF28" s="24">
        <f>COUNTIFS('1_2_1_10_des_paq_computacionale'!A2:A18,integrantes_area!B14,'1_2_1_10_des_paq_computacionale'!E2:E18, "I")</f>
        <v>0</v>
      </c>
      <c r="AG28" s="24"/>
      <c r="AH28" s="24">
        <f>COUNTIFS('1_2_1_10_des_paq_computacionale'!A2:A18,integrantes_area!B14,'1_2_1_10_des_paq_computacionale'!E2:E18, "C")</f>
        <v>0</v>
      </c>
      <c r="AI28" s="24"/>
      <c r="AJ28" s="24">
        <f>COUNTIFS('1_2_1_10_des_paq_computacionale'!A2:A18,integrantes_area!B15,'1_2_1_10_des_paq_computacionale'!E2:E18, "I")</f>
        <v>0</v>
      </c>
      <c r="AK28" s="24"/>
      <c r="AL28" s="24">
        <f>COUNTIFS('1_2_1_10_des_paq_computacionale'!A2:A18,integrantes_area!B15,'1_2_1_10_des_paq_computacionale'!E2:E18, "C")</f>
        <v>0</v>
      </c>
      <c r="AM28" s="24"/>
      <c r="AN28" s="24">
        <f>COUNTIFS('1_2_1_10_des_paq_computacionale'!A2:A18,integrantes_area!B16,'1_2_1_10_des_paq_computacionale'!E2:E18, "I")</f>
        <v>0</v>
      </c>
      <c r="AO28" s="24"/>
      <c r="AP28" s="24">
        <f>COUNTIFS('1_2_1_10_des_paq_computacionale'!A2:A18,integrantes_area!B16,'1_2_1_10_des_paq_computacionale'!E2:E18, "C")</f>
        <v>0</v>
      </c>
      <c r="AQ28" s="24"/>
      <c r="AR28" s="24"/>
      <c r="AS28" s="24"/>
      <c r="AT28" s="24"/>
      <c r="AU28" s="24"/>
      <c r="AV28" s="24"/>
      <c r="AW28" s="24"/>
      <c r="AX28" s="24"/>
      <c r="AY28" s="24"/>
      <c r="AZ28" s="22">
        <f>SUM('1_2_1_10_des_paq_computacionale'!H22)</f>
        <v>0</v>
      </c>
    </row>
    <row r="29" spans="1:52" x14ac:dyDescent="0.25">
      <c r="B29" s="25" t="s">
        <v>176</v>
      </c>
      <c r="C29" s="35" t="s">
        <v>130</v>
      </c>
      <c r="D29" s="43">
        <f>COUNTIFS('1_2_1_11_cood_libro_cient_colec'!A2:A19,integrantes_area!B7,'1_2_1_11_cood_libro_cient_colec'!E2:E19, "I")</f>
        <v>0</v>
      </c>
      <c r="E29" s="24">
        <f>SUMIFS('1_2_1_11_cood_libro_cient_colec'!C2:C19,'1_2_1_11_cood_libro_cient_colec'!A2:A19,integrantes_area!B7,'1_2_1_11_cood_libro_cient_colec'!E2:E19, "I")</f>
        <v>0</v>
      </c>
      <c r="F29" s="24">
        <f>COUNTIFS('1_2_1_11_cood_libro_cient_colec'!A2:A19,integrantes_area!B7,'1_2_1_11_cood_libro_cient_colec'!E2:E19, "C")</f>
        <v>0</v>
      </c>
      <c r="G29" s="24">
        <f>SUMIFS('1_2_1_11_cood_libro_cient_colec'!D2:D19,'1_2_1_11_cood_libro_cient_colec'!A2:A19,integrantes_area!B7,'1_2_1_11_cood_libro_cient_colec'!E2:E19, "C")</f>
        <v>0</v>
      </c>
      <c r="H29" s="24">
        <f>COUNTIFS('1_2_1_11_cood_libro_cient_colec'!A2:A19,integrantes_area!B8,'1_2_1_11_cood_libro_cient_colec'!E2:E19, "I")</f>
        <v>0</v>
      </c>
      <c r="I29" s="24">
        <f>SUMIFS('1_2_1_11_cood_libro_cient_colec'!C2:C19,'1_2_1_11_cood_libro_cient_colec'!A2:A19,integrantes_area!B8,'1_2_1_11_cood_libro_cient_colec'!E2:E19, "I")</f>
        <v>0</v>
      </c>
      <c r="J29" s="24">
        <f>COUNTIFS('1_2_1_11_cood_libro_cient_colec'!A2:A19,integrantes_area!B8,'1_2_1_11_cood_libro_cient_colec'!E2:E19, "C")</f>
        <v>0</v>
      </c>
      <c r="K29" s="24">
        <f>SUMIFS('1_2_1_11_cood_libro_cient_colec'!D2:D19,'1_2_1_11_cood_libro_cient_colec'!A2:A19,integrantes_area!B8,'1_2_1_11_cood_libro_cient_colec'!E2:E19, "C")</f>
        <v>0</v>
      </c>
      <c r="L29" s="24">
        <f>COUNTIFS('1_2_1_11_cood_libro_cient_colec'!A2:A19,integrantes_area!B9,'1_2_1_11_cood_libro_cient_colec'!E2:E19, "I")</f>
        <v>0</v>
      </c>
      <c r="M29" s="24">
        <f>SUMIFS('1_2_1_11_cood_libro_cient_colec'!C2:C19,'1_2_1_11_cood_libro_cient_colec'!A2:A19,integrantes_area!B9,'1_2_1_11_cood_libro_cient_colec'!E2:E19, "I")</f>
        <v>0</v>
      </c>
      <c r="N29" s="24">
        <f>COUNTIFS('1_2_1_11_cood_libro_cient_colec'!A2:A19,integrantes_area!B9,'1_2_1_11_cood_libro_cient_colec'!E2:E19, "C")</f>
        <v>0</v>
      </c>
      <c r="O29" s="24">
        <f>SUMIFS('1_2_1_11_cood_libro_cient_colec'!D2:D19,'1_2_1_11_cood_libro_cient_colec'!A2:A19,integrantes_area!B9,'1_2_1_11_cood_libro_cient_colec'!E2:E19, "C")</f>
        <v>0</v>
      </c>
      <c r="P29" s="24">
        <f>COUNTIFS('1_2_1_11_cood_libro_cient_colec'!A2:A19,integrantes_area!B10,'1_2_1_11_cood_libro_cient_colec'!E2:E19, "I")</f>
        <v>1</v>
      </c>
      <c r="Q29" s="24">
        <f>SUMIFS('1_2_1_11_cood_libro_cient_colec'!C2:C19,'1_2_1_11_cood_libro_cient_colec'!A2:A19,integrantes_area!B10,'1_2_1_11_cood_libro_cient_colec'!E2:E19, "I")</f>
        <v>3850</v>
      </c>
      <c r="R29" s="24">
        <f>COUNTIFS('1_2_1_11_cood_libro_cient_colec'!A2:A19,integrantes_area!B10,'1_2_1_11_cood_libro_cient_colec'!E2:E19, "C")</f>
        <v>1</v>
      </c>
      <c r="S29" s="24">
        <f>SUMIFS('1_2_1_11_cood_libro_cient_colec'!D2:D19,'1_2_1_11_cood_libro_cient_colec'!A2:A19,integrantes_area!B10,'1_2_1_11_cood_libro_cient_colec'!E2:E19, "C")</f>
        <v>6600</v>
      </c>
      <c r="T29" s="24">
        <f>COUNTIFS('1_2_1_11_cood_libro_cient_colec'!A2:A19,integrantes_area!B11,'1_2_1_11_cood_libro_cient_colec'!E2:E19, "I")</f>
        <v>0</v>
      </c>
      <c r="U29" s="24">
        <f>SUMIFS('1_2_1_11_cood_libro_cient_colec'!C2:C19,'1_2_1_11_cood_libro_cient_colec'!A2:A19,integrantes_area!B11,'1_2_1_11_cood_libro_cient_colec'!E2:E19, "I")</f>
        <v>0</v>
      </c>
      <c r="V29" s="24">
        <f>COUNTIFS('1_2_1_11_cood_libro_cient_colec'!A2:A19,integrantes_area!B11,'1_2_1_11_cood_libro_cient_colec'!E2:E19, "C")</f>
        <v>0</v>
      </c>
      <c r="W29" s="24">
        <f>SUMIFS('1_2_1_11_cood_libro_cient_colec'!D2:D19,'1_2_1_11_cood_libro_cient_colec'!A2:A19,integrantes_area!B11,'1_2_1_11_cood_libro_cient_colec'!E2:E19, "C")</f>
        <v>0</v>
      </c>
      <c r="X29" s="24">
        <f>COUNTIFS('1_2_1_11_cood_libro_cient_colec'!A2:A19,integrantes_area!B12,'1_2_1_11_cood_libro_cient_colec'!E2:E19, "I")</f>
        <v>0</v>
      </c>
      <c r="Y29" s="24">
        <f>SUMIFS('1_2_1_11_cood_libro_cient_colec'!C2:C19,'1_2_1_11_cood_libro_cient_colec'!A2:A19,integrantes_area!B12,'1_2_1_11_cood_libro_cient_colec'!E2:E19, "I")</f>
        <v>0</v>
      </c>
      <c r="Z29" s="24">
        <f>COUNTIFS('1_2_1_11_cood_libro_cient_colec'!A2:A19,integrantes_area!B12,'1_2_1_11_cood_libro_cient_colec'!E2:E19, "C")</f>
        <v>0</v>
      </c>
      <c r="AA29" s="24">
        <f>SUMIFS('1_2_1_11_cood_libro_cient_colec'!D2:D19,'1_2_1_11_cood_libro_cient_colec'!A2:A19,integrantes_area!B12,'1_2_1_11_cood_libro_cient_colec'!E2:E19, "C")</f>
        <v>0</v>
      </c>
      <c r="AB29" s="24">
        <f>COUNTIFS('1_2_1_11_cood_libro_cient_colec'!A2:A19,integrantes_area!B13,'1_2_1_11_cood_libro_cient_colec'!E2:E19, "I")</f>
        <v>0</v>
      </c>
      <c r="AC29" s="24">
        <f>SUMIFS('1_2_1_11_cood_libro_cient_colec'!C2:C19,'1_2_1_11_cood_libro_cient_colec'!A2:A19,integrantes_area!B13,'1_2_1_11_cood_libro_cient_colec'!E2:E19, "I")</f>
        <v>0</v>
      </c>
      <c r="AD29" s="24">
        <f>COUNTIFS('1_2_1_11_cood_libro_cient_colec'!A2:A19,integrantes_area!B13,'1_2_1_11_cood_libro_cient_colec'!E2:E19, "C")</f>
        <v>0</v>
      </c>
      <c r="AE29" s="24">
        <f>SUMIFS('1_2_1_11_cood_libro_cient_colec'!D2:D19,'1_2_1_11_cood_libro_cient_colec'!A2:A19,integrantes_area!B13,'1_2_1_11_cood_libro_cient_colec'!E2:E19, "C")</f>
        <v>0</v>
      </c>
      <c r="AF29" s="24">
        <f>COUNTIFS('1_2_1_11_cood_libro_cient_colec'!A2:A19,integrantes_area!B14,'1_2_1_11_cood_libro_cient_colec'!E2:E19, "I")</f>
        <v>0</v>
      </c>
      <c r="AG29" s="24">
        <f>SUMIFS('1_2_1_11_cood_libro_cient_colec'!C2:C19,'1_2_1_11_cood_libro_cient_colec'!A2:A19,integrantes_area!B14,'1_2_1_11_cood_libro_cient_colec'!E2:E19, "I")</f>
        <v>0</v>
      </c>
      <c r="AH29" s="24">
        <f>COUNTIFS('1_2_1_11_cood_libro_cient_colec'!A2:A19,integrantes_area!B14,'1_2_1_11_cood_libro_cient_colec'!E2:E19, "C")</f>
        <v>0</v>
      </c>
      <c r="AI29" s="24">
        <f>SUMIFS('1_2_1_11_cood_libro_cient_colec'!D2:D19,'1_2_1_11_cood_libro_cient_colec'!A2:A19,integrantes_area!B14,'1_2_1_11_cood_libro_cient_colec'!E2:E19, "C")</f>
        <v>0</v>
      </c>
      <c r="AJ29" s="24">
        <f>COUNTIFS('1_2_1_11_cood_libro_cient_colec'!A2:A19,integrantes_area!B15,'1_2_1_11_cood_libro_cient_colec'!E2:E19, "I")</f>
        <v>0</v>
      </c>
      <c r="AK29" s="24">
        <f>SUMIFS('1_2_1_11_cood_libro_cient_colec'!C2:C19,'1_2_1_11_cood_libro_cient_colec'!A2:A19,integrantes_area!B15,'1_2_1_11_cood_libro_cient_colec'!E2:E19, "I")</f>
        <v>0</v>
      </c>
      <c r="AL29" s="24">
        <f>COUNTIFS('1_2_1_11_cood_libro_cient_colec'!A2:A19,integrantes_area!B15,'1_2_1_11_cood_libro_cient_colec'!E2:E19, "C")</f>
        <v>0</v>
      </c>
      <c r="AM29" s="24">
        <f>SUMIFS('1_2_1_11_cood_libro_cient_colec'!D2:D19,'1_2_1_11_cood_libro_cient_colec'!A2:A19,integrantes_area!B15,'1_2_1_11_cood_libro_cient_colec'!E2:E19, "C")</f>
        <v>0</v>
      </c>
      <c r="AN29" s="24">
        <f>COUNTIFS('1_2_1_11_cood_libro_cient_colec'!A2:A19,integrantes_area!B16,'1_2_1_11_cood_libro_cient_colec'!E2:E19, "I")</f>
        <v>0</v>
      </c>
      <c r="AO29" s="24">
        <f>SUMIFS('1_2_1_11_cood_libro_cient_colec'!C2:C19,'1_2_1_11_cood_libro_cient_colec'!A2:A19,integrantes_area!B16,'1_2_1_11_cood_libro_cient_colec'!E2:E19, "I")</f>
        <v>0</v>
      </c>
      <c r="AP29" s="24">
        <f>COUNTIFS('1_2_1_11_cood_libro_cient_colec'!A2:A19,integrantes_area!B16,'1_2_1_11_cood_libro_cient_colec'!E2:E19, "C")</f>
        <v>0</v>
      </c>
      <c r="AQ29" s="24">
        <f>SUMIFS('1_2_1_11_cood_libro_cient_colec'!D2:D19,'1_2_1_11_cood_libro_cient_colec'!A2:A19,integrantes_area!B16,'1_2_1_11_cood_libro_cient_colec'!E2:E19, "C")</f>
        <v>0</v>
      </c>
      <c r="AR29" s="24"/>
      <c r="AS29" s="24"/>
      <c r="AT29" s="24"/>
      <c r="AU29" s="24"/>
      <c r="AV29" s="24"/>
      <c r="AW29" s="24"/>
      <c r="AX29" s="24"/>
      <c r="AY29" s="24"/>
      <c r="AZ29" s="38">
        <f>SUM('1_2_1_11_cood_libro_cient_colec'!H23)</f>
        <v>10450</v>
      </c>
    </row>
    <row r="30" spans="1:52" x14ac:dyDescent="0.25">
      <c r="B30" s="23" t="s">
        <v>177</v>
      </c>
      <c r="C30" s="38" t="s">
        <v>131</v>
      </c>
      <c r="D30" s="43">
        <f>COUNTIFS('1_2_2_asesoria_proy_invest'!A2:A18,integrantes_area!B7,'1_2_2_asesoria_proy_invest'!E2:E18, "I")</f>
        <v>1</v>
      </c>
      <c r="E30" s="24">
        <f>SUMIFS('1_2_2_asesoria_proy_invest'!C2:C18,'1_2_2_asesoria_proy_invest'!A2:A18,integrantes_area!B7,'1_2_2_asesoria_proy_invest'!E2:E18, "I")</f>
        <v>220</v>
      </c>
      <c r="F30" s="24">
        <f>COUNTIFS('1_2_2_asesoria_proy_invest'!A2:A18,integrantes_area!B7,'1_2_2_asesoria_proy_invest'!E2:E18, "C")</f>
        <v>0</v>
      </c>
      <c r="G30" s="24">
        <f>SUMIFS('1_2_2_asesoria_proy_invest'!D2:D18,'1_2_2_asesoria_proy_invest'!A2:A18,integrantes_area!B7,'1_2_2_asesoria_proy_invest'!E2:E18, "C")</f>
        <v>0</v>
      </c>
      <c r="H30" s="24">
        <f>COUNTIFS('1_2_2_asesoria_proy_invest'!A2:A18,integrantes_area!B8,'1_2_2_asesoria_proy_invest'!E2:E18, "I")</f>
        <v>0</v>
      </c>
      <c r="I30" s="24">
        <f>SUMIFS('1_2_2_asesoria_proy_invest'!C2:C18,'1_2_2_asesoria_proy_invest'!A2:A18,integrantes_area!B8,'1_2_2_asesoria_proy_invest'!E2:E18, "I")</f>
        <v>0</v>
      </c>
      <c r="J30" s="24">
        <f>COUNTIFS('1_2_2_asesoria_proy_invest'!A2:A18,integrantes_area!B8,'1_2_2_asesoria_proy_invest'!E2:E18, "C")</f>
        <v>0</v>
      </c>
      <c r="K30" s="24">
        <f>SUMIFS('1_2_2_asesoria_proy_invest'!D2:D18,'1_2_2_asesoria_proy_invest'!A2:A18,integrantes_area!B8,'1_2_2_asesoria_proy_invest'!E2:E18, "C")</f>
        <v>0</v>
      </c>
      <c r="L30" s="24">
        <f>COUNTIFS('1_2_2_asesoria_proy_invest'!A2:A18,integrantes_area!B9,'1_2_2_asesoria_proy_invest'!E2:E18, "I")</f>
        <v>0</v>
      </c>
      <c r="M30" s="24">
        <f>SUMIFS('1_2_2_asesoria_proy_invest'!C2:C18,'1_2_2_asesoria_proy_invest'!A2:A18,integrantes_area!B9,'1_2_2_asesoria_proy_invest'!E2:E18, "I")</f>
        <v>0</v>
      </c>
      <c r="N30" s="24">
        <f>COUNTIFS('1_2_2_asesoria_proy_invest'!A2:A18,integrantes_area!B9,'1_2_2_asesoria_proy_invest'!E2:E18, "C")</f>
        <v>0</v>
      </c>
      <c r="O30" s="24">
        <f>SUMIFS('1_2_2_asesoria_proy_invest'!D2:D18,'1_2_2_asesoria_proy_invest'!A2:A18,integrantes_area!B9,'1_2_2_asesoria_proy_invest'!E2:E18, "C")</f>
        <v>0</v>
      </c>
      <c r="P30" s="24">
        <f>COUNTIFS('1_2_2_asesoria_proy_invest'!A2:A18,integrantes_area!B10,'1_2_2_asesoria_proy_invest'!E2:E18, "I")</f>
        <v>0</v>
      </c>
      <c r="Q30" s="24">
        <f>SUMIFS('1_2_2_asesoria_proy_invest'!C2:C18,'1_2_2_asesoria_proy_invest'!A2:A18,integrantes_area!B10,'1_2_2_asesoria_proy_invest'!E2:E18, "I")</f>
        <v>0</v>
      </c>
      <c r="R30" s="24">
        <f>COUNTIFS('1_2_2_asesoria_proy_invest'!A2:A18,integrantes_area!B10,'1_2_2_asesoria_proy_invest'!E2:E18, "C")</f>
        <v>0</v>
      </c>
      <c r="S30" s="24">
        <f>SUMIFS('1_2_2_asesoria_proy_invest'!D2:D18,'1_2_2_asesoria_proy_invest'!A2:A18,integrantes_area!B10,'1_2_2_asesoria_proy_invest'!E2:E18, "C")</f>
        <v>0</v>
      </c>
      <c r="T30" s="24">
        <f>COUNTIFS('1_2_2_asesoria_proy_invest'!A2:A18,integrantes_area!B11,'1_2_2_asesoria_proy_invest'!E2:E18, "I")</f>
        <v>0</v>
      </c>
      <c r="U30" s="24">
        <f>SUMIFS('1_2_2_asesoria_proy_invest'!C2:C18,'1_2_2_asesoria_proy_invest'!A2:A18,integrantes_area!B11,'1_2_2_asesoria_proy_invest'!E2:E18, "I")</f>
        <v>0</v>
      </c>
      <c r="V30" s="24">
        <f>COUNTIFS('1_2_2_asesoria_proy_invest'!A2:A18,integrantes_area!B11,'1_2_2_asesoria_proy_invest'!E2:E18, "C")</f>
        <v>0</v>
      </c>
      <c r="W30" s="24">
        <f>SUMIFS('1_2_2_asesoria_proy_invest'!D2:D18,'1_2_2_asesoria_proy_invest'!A2:A18,integrantes_area!B11,'1_2_2_asesoria_proy_invest'!E2:E18, "C")</f>
        <v>0</v>
      </c>
      <c r="X30" s="24">
        <f>COUNTIFS('1_2_2_asesoria_proy_invest'!A2:A18,integrantes_area!B12,'1_2_2_asesoria_proy_invest'!E2:E18, "I")</f>
        <v>1</v>
      </c>
      <c r="Y30" s="24">
        <f>SUMIFS('1_2_2_asesoria_proy_invest'!C2:C18,'1_2_2_asesoria_proy_invest'!A2:A18,integrantes_area!B12,'1_2_2_asesoria_proy_invest'!E2:E18, "I")</f>
        <v>220</v>
      </c>
      <c r="Z30" s="24">
        <f>COUNTIFS('1_2_2_asesoria_proy_invest'!A2:A18,integrantes_area!B12,'1_2_2_asesoria_proy_invest'!E2:E18, "C")</f>
        <v>0</v>
      </c>
      <c r="AA30" s="24">
        <f>SUMIFS('1_2_2_asesoria_proy_invest'!D2:D18,'1_2_2_asesoria_proy_invest'!A2:A18,integrantes_area!B12,'1_2_2_asesoria_proy_invest'!E2:E18, "C")</f>
        <v>0</v>
      </c>
      <c r="AB30" s="24">
        <f>COUNTIFS('1_2_2_asesoria_proy_invest'!A2:A18,integrantes_area!B13,'1_2_2_asesoria_proy_invest'!E2:E18, "I")</f>
        <v>0</v>
      </c>
      <c r="AC30" s="24">
        <f>SUMIFS('1_2_2_asesoria_proy_invest'!C2:C18,'1_2_2_asesoria_proy_invest'!A2:A18,integrantes_area!B13,'1_2_2_asesoria_proy_invest'!E2:E18, "I")</f>
        <v>0</v>
      </c>
      <c r="AD30" s="24">
        <f>COUNTIFS('1_2_2_asesoria_proy_invest'!A2:A18,integrantes_area!B13,'1_2_2_asesoria_proy_invest'!E2:E18, "C")</f>
        <v>0</v>
      </c>
      <c r="AE30" s="24">
        <f>SUMIFS('1_2_2_asesoria_proy_invest'!D2:D18,'1_2_2_asesoria_proy_invest'!A2:A18,integrantes_area!B13,'1_2_2_asesoria_proy_invest'!E2:E18, "C")</f>
        <v>0</v>
      </c>
      <c r="AF30" s="24">
        <f>COUNTIFS('1_2_2_asesoria_proy_invest'!A2:A18,integrantes_area!B14,'1_2_2_asesoria_proy_invest'!E2:E18, "I")</f>
        <v>0</v>
      </c>
      <c r="AG30" s="24">
        <f>SUMIFS('1_2_2_asesoria_proy_invest'!C2:C18,'1_2_2_asesoria_proy_invest'!A2:A18,integrantes_area!B14,'1_2_2_asesoria_proy_invest'!E2:E18, "I")</f>
        <v>0</v>
      </c>
      <c r="AH30" s="24">
        <f>COUNTIFS('1_2_2_asesoria_proy_invest'!A2:A18,integrantes_area!B14,'1_2_2_asesoria_proy_invest'!E2:E18, "C")</f>
        <v>0</v>
      </c>
      <c r="AI30" s="24">
        <f>SUMIFS('1_2_2_asesoria_proy_invest'!D2:D18,'1_2_2_asesoria_proy_invest'!A2:A18,integrantes_area!B14,'1_2_2_asesoria_proy_invest'!E2:E18, "C")</f>
        <v>0</v>
      </c>
      <c r="AJ30" s="24">
        <f>COUNTIFS('1_2_2_asesoria_proy_invest'!A2:A18,integrantes_area!B15,'1_2_2_asesoria_proy_invest'!E2:E18, "I")</f>
        <v>0</v>
      </c>
      <c r="AK30" s="24">
        <f>SUMIFS('1_2_2_asesoria_proy_invest'!C2:C18,'1_2_2_asesoria_proy_invest'!A2:A18,integrantes_area!B15,'1_2_2_asesoria_proy_invest'!E2:E18, "I")</f>
        <v>0</v>
      </c>
      <c r="AL30" s="24">
        <f>COUNTIFS('1_2_2_asesoria_proy_invest'!A2:A18,integrantes_area!B15,'1_2_2_asesoria_proy_invest'!E2:E18, "C")</f>
        <v>0</v>
      </c>
      <c r="AM30" s="24">
        <f>SUMIFS('1_2_2_asesoria_proy_invest'!D2:D18,'1_2_2_asesoria_proy_invest'!A2:A18,integrantes_area!B15,'1_2_2_asesoria_proy_invest'!E2:E18, "C")</f>
        <v>0</v>
      </c>
      <c r="AN30" s="24">
        <f>COUNTIFS('1_2_2_asesoria_proy_invest'!A2:A18,integrantes_area!B16,'1_2_2_asesoria_proy_invest'!E2:E18, "I")</f>
        <v>0</v>
      </c>
      <c r="AO30" s="24">
        <f>SUMIFS('1_2_2_asesoria_proy_invest'!C2:C18,'1_2_2_asesoria_proy_invest'!A2:A18,integrantes_area!B16,'1_2_2_asesoria_proy_invest'!E2:E18, "I")</f>
        <v>0</v>
      </c>
      <c r="AP30" s="24">
        <f>COUNTIFS('1_2_2_asesoria_proy_invest'!A2:A18,integrantes_area!B16,'1_2_2_asesoria_proy_invest'!E2:E18, "C")</f>
        <v>0</v>
      </c>
      <c r="AQ30" s="24">
        <f>SUMIFS('1_2_2_asesoria_proy_invest'!D2:D18,'1_2_2_asesoria_proy_invest'!A2:A18,integrantes_area!B16,'1_2_2_asesoria_proy_invest'!E2:E18, "C")</f>
        <v>0</v>
      </c>
      <c r="AR30" s="24">
        <f>COUNTIFS('1_2_2_asesoria_proy_invest'!A2:A18,integrantes_area!B17,'1_2_2_asesoria_proy_invest'!E2:E18, "I")</f>
        <v>0</v>
      </c>
      <c r="AS30" s="24">
        <f>SUMIFS('1_2_2_asesoria_proy_invest'!C2:C18,'1_2_2_asesoria_proy_invest'!A2:A18,integrantes_area!B17,'1_2_2_asesoria_proy_invest'!E2:E18, "I")</f>
        <v>0</v>
      </c>
      <c r="AT30" s="24">
        <f>COUNTIFS('1_2_2_asesoria_proy_invest'!A2:A18,integrantes_area!B17,'1_2_2_asesoria_proy_invest'!E2:E18, "C")</f>
        <v>0</v>
      </c>
      <c r="AU30" s="24">
        <f>SUMIFS('1_2_2_asesoria_proy_invest'!D2:D18,'1_2_2_asesoria_proy_invest'!A2:A18,integrantes_area!B17,'1_2_2_asesoria_proy_invest'!E2:E18, "C")</f>
        <v>0</v>
      </c>
      <c r="AV30" s="24">
        <f>COUNTIFS('1_2_2_asesoria_proy_invest'!A2:A18,integrantes_area!B18,'1_2_2_asesoria_proy_invest'!E2:E18, "I")</f>
        <v>0</v>
      </c>
      <c r="AW30" s="24">
        <f>SUMIFS('1_2_2_asesoria_proy_invest'!C2:C18,'1_2_2_asesoria_proy_invest'!A2:A18,integrantes_area!B18,'1_2_2_asesoria_proy_invest'!E2:E18, "I")</f>
        <v>0</v>
      </c>
      <c r="AX30" s="24">
        <f>COUNTIFS('1_2_2_asesoria_proy_invest'!A2:A18,integrantes_area!B18,'1_2_2_asesoria_proy_invest'!E2:E18, "C")</f>
        <v>0</v>
      </c>
      <c r="AY30" s="24">
        <f>SUMIFS('1_2_2_asesoria_proy_invest'!D2:D18,'1_2_2_asesoria_proy_invest'!A2:A18,integrantes_area!B18,'1_2_2_asesoria_proy_invest'!E2:E18, "C")</f>
        <v>0</v>
      </c>
      <c r="AZ30" s="38">
        <f>SUM('1_2_2_asesoria_proy_invest'!H22)</f>
        <v>440</v>
      </c>
    </row>
    <row r="31" spans="1:52" x14ac:dyDescent="0.25">
      <c r="B31" s="22"/>
      <c r="C31" s="24" t="s">
        <v>133</v>
      </c>
      <c r="D31" s="81">
        <f>SUM(D7:D30)</f>
        <v>23</v>
      </c>
      <c r="E31" s="55">
        <f>SUM(E7:E30)</f>
        <v>16830</v>
      </c>
      <c r="F31" s="81">
        <f>SUM(F7:F30)</f>
        <v>2</v>
      </c>
      <c r="G31" s="55">
        <f>SUM(G7:G30)</f>
        <v>660</v>
      </c>
      <c r="H31" s="81">
        <f t="shared" ref="H31:L31" si="0">SUM(H7:H30)</f>
        <v>0</v>
      </c>
      <c r="I31" s="55">
        <f>SUM(I7:I30)</f>
        <v>0</v>
      </c>
      <c r="J31" s="81">
        <f>SUM(J7:J30)</f>
        <v>0</v>
      </c>
      <c r="K31" s="55">
        <f>SUM(K7:K30)</f>
        <v>0</v>
      </c>
      <c r="L31" s="81">
        <f t="shared" si="0"/>
        <v>0</v>
      </c>
      <c r="M31" s="55">
        <f t="shared" ref="M31:AQ31" si="1">SUM(M7:M30)</f>
        <v>0</v>
      </c>
      <c r="N31" s="81">
        <f t="shared" si="1"/>
        <v>0</v>
      </c>
      <c r="O31" s="55">
        <f t="shared" si="1"/>
        <v>0</v>
      </c>
      <c r="P31" s="81">
        <f t="shared" si="1"/>
        <v>16</v>
      </c>
      <c r="Q31" s="55">
        <f t="shared" si="1"/>
        <v>9020</v>
      </c>
      <c r="R31" s="81">
        <f t="shared" si="1"/>
        <v>3</v>
      </c>
      <c r="S31" s="55">
        <f t="shared" si="1"/>
        <v>10230</v>
      </c>
      <c r="T31" s="81">
        <f t="shared" si="1"/>
        <v>8</v>
      </c>
      <c r="U31" s="55">
        <f t="shared" si="1"/>
        <v>1760</v>
      </c>
      <c r="V31" s="81">
        <f t="shared" si="1"/>
        <v>3</v>
      </c>
      <c r="W31" s="55">
        <f t="shared" si="1"/>
        <v>6930</v>
      </c>
      <c r="X31" s="81">
        <f t="shared" si="1"/>
        <v>20</v>
      </c>
      <c r="Y31" s="55">
        <f t="shared" si="1"/>
        <v>26235</v>
      </c>
      <c r="Z31" s="81">
        <f t="shared" si="1"/>
        <v>1</v>
      </c>
      <c r="AA31" s="55">
        <f t="shared" si="1"/>
        <v>330</v>
      </c>
      <c r="AB31" s="81">
        <f t="shared" si="1"/>
        <v>14</v>
      </c>
      <c r="AC31" s="55">
        <f t="shared" si="1"/>
        <v>12705</v>
      </c>
      <c r="AD31" s="81">
        <f t="shared" si="1"/>
        <v>1</v>
      </c>
      <c r="AE31" s="55">
        <f t="shared" si="1"/>
        <v>330</v>
      </c>
      <c r="AF31" s="81">
        <f t="shared" si="1"/>
        <v>0</v>
      </c>
      <c r="AG31" s="55">
        <f t="shared" si="1"/>
        <v>0</v>
      </c>
      <c r="AH31" s="81">
        <f t="shared" si="1"/>
        <v>0</v>
      </c>
      <c r="AI31" s="55">
        <f t="shared" si="1"/>
        <v>0</v>
      </c>
      <c r="AJ31" s="81">
        <f t="shared" si="1"/>
        <v>0</v>
      </c>
      <c r="AK31" s="55">
        <f t="shared" si="1"/>
        <v>0</v>
      </c>
      <c r="AL31" s="81">
        <f t="shared" si="1"/>
        <v>0</v>
      </c>
      <c r="AM31" s="55">
        <f t="shared" si="1"/>
        <v>0</v>
      </c>
      <c r="AN31" s="81">
        <f t="shared" si="1"/>
        <v>0</v>
      </c>
      <c r="AO31" s="55">
        <f t="shared" si="1"/>
        <v>0</v>
      </c>
      <c r="AP31" s="81">
        <f t="shared" si="1"/>
        <v>0</v>
      </c>
      <c r="AQ31" s="55">
        <f t="shared" si="1"/>
        <v>0</v>
      </c>
      <c r="AR31" s="81">
        <f t="shared" ref="AR31:AY31" si="2">SUM(AR7:AR30)</f>
        <v>0</v>
      </c>
      <c r="AS31" s="55">
        <f t="shared" si="2"/>
        <v>0</v>
      </c>
      <c r="AT31" s="81">
        <f t="shared" si="2"/>
        <v>0</v>
      </c>
      <c r="AU31" s="55">
        <f t="shared" si="2"/>
        <v>0</v>
      </c>
      <c r="AV31" s="81">
        <f t="shared" si="2"/>
        <v>0</v>
      </c>
      <c r="AW31" s="55">
        <f t="shared" si="2"/>
        <v>0</v>
      </c>
      <c r="AX31" s="81">
        <f t="shared" si="2"/>
        <v>0</v>
      </c>
      <c r="AY31" s="55">
        <f t="shared" si="2"/>
        <v>0</v>
      </c>
      <c r="AZ31" s="29">
        <f>SUM(AZ7:AZ30)</f>
        <v>85030</v>
      </c>
    </row>
  </sheetData>
  <mergeCells count="13">
    <mergeCell ref="B1:AZ4"/>
    <mergeCell ref="L6:O6"/>
    <mergeCell ref="AJ6:AM6"/>
    <mergeCell ref="AN6:AQ6"/>
    <mergeCell ref="D6:G6"/>
    <mergeCell ref="H6:K6"/>
    <mergeCell ref="AF6:AI6"/>
    <mergeCell ref="AB6:AE6"/>
    <mergeCell ref="X6:AA6"/>
    <mergeCell ref="T6:W6"/>
    <mergeCell ref="P6:S6"/>
    <mergeCell ref="AR6:AU6"/>
    <mergeCell ref="AV6:AY6"/>
  </mergeCells>
  <hyperlinks>
    <hyperlink ref="B7" location="'1_1_3_1_paquete_didactico_manua'!A1" display="1_1_3_1_paquete_didactico_manua" xr:uid="{11EAC7F2-1C36-4D17-8B40-AEC65ECFCEA4}"/>
    <hyperlink ref="B8" location="'1_1_3_2_notas_de_curso_normal'!A1" display="1_1_3_2_notas_de_curso_normal" xr:uid="{214D1E0C-EA5A-4296-BBBE-B9F87E3D149E}"/>
    <hyperlink ref="B9" location="'1_1_3_3_notas_de_curso_especial'!A1" display="1_1_3_3_notas_de_curso_especial" xr:uid="{A31DBF05-6D21-400B-A254-4F42F16764FD}"/>
    <hyperlink ref="B10" location="'1_1_3_4_antologias_comentadas'!A1" display="1_1_3_4_antologias_comentadas" xr:uid="{65365EE7-58BE-4FC5-9160-D9CA44F1D61C}"/>
    <hyperlink ref="B11" location="'1_1_3_5_libros_de_texto'!A1" display="1_1_3_5_libros_de_texto" xr:uid="{FD87A624-6254-4293-B982-08EE085A55E4}"/>
    <hyperlink ref="B12" location="'1_1_3_6_doct_audio_video_cine_f'!A1" display="1_1_3_6_doct_audio_video_cine_f" xr:uid="{B26A353E-C593-4EC6-ABBE-71BE51F66B5E}"/>
    <hyperlink ref="B13" location="'1_1_3_7_equipo_laboratorio_mod_'!A1" display="1_1_3_7_equipo_laboratorio_mod_" xr:uid="{0E9EABC1-0C0D-42A7-B79D-959261A3CE4C}"/>
    <hyperlink ref="B14" location="'1_1_3_8_des_paq_comp_plataforma'!A1" display="1_1_3_8_des_paq_comp_plataforma" xr:uid="{81DAD023-6C36-466B-A91E-D2D375DFFAA9}"/>
    <hyperlink ref="B15" location="'1_1_3_9_trad_public_de_libros'!A1" display="1_1_3_9_trad_public_de_libros" xr:uid="{160E709F-18D9-45A7-925C-A3513C6BD3D6}"/>
    <hyperlink ref="B16" location="'1_1_3_10_trad_public_articulo'!A1" display="1_1_3_10_trad_public_articulo" xr:uid="{6BCF8712-FA43-42A4-ACD4-0AC9B547BEC8}"/>
    <hyperlink ref="B17" location="'1_1_3_11_trad_edit_documentales'!A1" display="1_1_3_11_trad_edit_documentales" xr:uid="{AAAE6127-768A-4A30-AB3A-B12F6E7A565E}"/>
    <hyperlink ref="B18" location="'1_1_3_12_des_aula_virtual'!A1" display="1_1_3_12_des_aula_virtual" xr:uid="{902F7468-46FA-4F99-A7F6-D69B54FDD349}"/>
    <hyperlink ref="B19" location="'1_2_1_1_reporte_invest_tecnico'!A1" display="1_2_1_1_reporte_invest_tecnico" xr:uid="{FD6EDF17-6BE4-4287-968B-D9F6B305A28C}"/>
    <hyperlink ref="B20" location="'1_2_1_2_memorias_congreso_exten'!A1" display="1_2_1_2_memorias_congreso_exten" xr:uid="{624241BA-D3E3-4192-99E6-2570AA9D3712}"/>
    <hyperlink ref="B21" location="'1_2_1_3_art_especializado_inves'!A1" display="1_2_1_3_art_especializado_inves" xr:uid="{D8A61E22-C730-49BE-A5D7-DDD46AD6081D}"/>
    <hyperlink ref="B22" location="'1_2_1_4_libro_cientifico'!A1" display="1_2_1_4_libro_cientifico" xr:uid="{DE9BFB6D-6DAE-4088-8900-5AEC764F9793}"/>
    <hyperlink ref="B23" location="'1_2_1_5_patentes_registro_acept'!A1" display="1_2_1_5_patentes_registro_acept" xr:uid="{91D4E145-A271-4C38-9F68-9A438FFA2BE4}"/>
    <hyperlink ref="B24" location="'1_2_1_6_expedicion_titulo_paten'!A1" display="1_2_1_6_expedicion_titulo_paten" xr:uid="{8C8FD8D2-3038-487E-8000-1310DA76BFAF}"/>
    <hyperlink ref="B25" location="'1_2_1_7_trab_pres_event_especia'!A1" display="1_2_1_7_trab_pres_event_especia" xr:uid="{C34468C6-6A3F-41B9-A928-4D72914CDB18}"/>
    <hyperlink ref="B26" location="'1_2_1_8_conferencias_magistrale'!A1" display="1_2_1_8_conferencias_magistrale" xr:uid="{FF62771B-C22A-43F3-BCAF-53D6E5515265}"/>
    <hyperlink ref="B27" location="'1_2_1_9_des_prototipo_modelo_in'!A1" display="1_2_1_9_des_prototipo_modelo_in" xr:uid="{1F178A5B-64CF-4E63-BE3A-AEA67F1816A7}"/>
    <hyperlink ref="B28" location="'1_2_1_10_des_paq_computacionale'!A1" display="1_2_1_10_des_paq_computacionale" xr:uid="{0F618F2C-8C4C-4EB0-A258-9DF3B40CE336}"/>
    <hyperlink ref="B29" location="'1_2_1_11_cood_libro_cient_colec'!A1" display="1_2_1_11_cood_libro_cient_colec" xr:uid="{F74CBF11-466A-4024-9D35-B8E88C5E87E7}"/>
    <hyperlink ref="B30" location="'1_2_2_asesoria_proy_invest'!A1" display="1_2_2_asesoria_proy_invest" xr:uid="{EBCF9F35-12E3-4419-9ECE-A080CE1D76B9}"/>
  </hyperlink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4EC5-DFEF-49CA-A66A-A509EA38B31F}">
  <dimension ref="A1:O24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11.42578125" style="15"/>
    <col min="2" max="2" width="12.85546875" style="15" customWidth="1"/>
    <col min="3" max="3" width="14.85546875" style="15" customWidth="1"/>
    <col min="4" max="4" width="12" style="15" customWidth="1"/>
    <col min="5" max="5" width="18.5703125" style="15" customWidth="1"/>
    <col min="6" max="6" width="32.28515625" style="15" customWidth="1"/>
    <col min="7" max="7" width="20.28515625" style="15" customWidth="1"/>
    <col min="8" max="8" width="18" style="15" customWidth="1"/>
    <col min="9" max="9" width="78.28515625" style="15" customWidth="1"/>
    <col min="10" max="10" width="38" style="15" customWidth="1"/>
    <col min="11" max="11" width="17" style="15" customWidth="1"/>
    <col min="12" max="12" width="17.42578125" style="15" customWidth="1"/>
    <col min="13" max="13" width="15.140625" style="15" customWidth="1"/>
    <col min="14" max="14" width="12.5703125" style="15" customWidth="1"/>
    <col min="15" max="15" width="117.7109375" style="15" customWidth="1"/>
    <col min="16" max="16384" width="11.42578125" style="15"/>
  </cols>
  <sheetData>
    <row r="1" spans="1:15" ht="30" x14ac:dyDescent="0.25">
      <c r="A1" s="2" t="s">
        <v>212</v>
      </c>
      <c r="B1" s="63" t="s">
        <v>0</v>
      </c>
      <c r="C1" s="65" t="s">
        <v>152</v>
      </c>
      <c r="D1" s="66" t="s">
        <v>153</v>
      </c>
      <c r="E1" s="67" t="s">
        <v>182</v>
      </c>
      <c r="F1" s="64" t="s">
        <v>1</v>
      </c>
      <c r="G1" s="64" t="s">
        <v>217</v>
      </c>
      <c r="H1" s="64" t="s">
        <v>213</v>
      </c>
      <c r="I1" s="64" t="s">
        <v>33</v>
      </c>
      <c r="J1" s="64" t="s">
        <v>5</v>
      </c>
      <c r="K1" s="64" t="s">
        <v>214</v>
      </c>
      <c r="L1" s="63" t="s">
        <v>215</v>
      </c>
      <c r="M1" s="64" t="s">
        <v>6</v>
      </c>
      <c r="N1" s="64" t="s">
        <v>216</v>
      </c>
      <c r="O1" s="64" t="s">
        <v>8</v>
      </c>
    </row>
    <row r="2" spans="1:15" x14ac:dyDescent="0.25">
      <c r="A2" s="10"/>
      <c r="B2" s="10"/>
      <c r="C2" s="68"/>
      <c r="D2" s="69"/>
      <c r="E2" s="70"/>
      <c r="F2" s="3"/>
      <c r="G2" s="3"/>
      <c r="H2" s="3"/>
      <c r="I2" s="3"/>
      <c r="J2" s="3"/>
      <c r="K2" s="11"/>
      <c r="L2" s="1"/>
      <c r="M2" s="3"/>
      <c r="N2" s="3"/>
      <c r="O2" s="3"/>
    </row>
    <row r="3" spans="1:15" x14ac:dyDescent="0.25">
      <c r="A3" s="10"/>
      <c r="B3" s="10"/>
      <c r="C3" s="68"/>
      <c r="D3" s="69"/>
      <c r="E3" s="70"/>
      <c r="F3" s="3"/>
      <c r="G3" s="3"/>
      <c r="H3" s="3"/>
      <c r="I3" s="3"/>
      <c r="J3" s="3"/>
      <c r="K3" s="11"/>
      <c r="L3" s="1"/>
      <c r="M3" s="3"/>
      <c r="N3" s="3"/>
      <c r="O3" s="3"/>
    </row>
    <row r="4" spans="1:15" x14ac:dyDescent="0.25">
      <c r="A4" s="10"/>
      <c r="B4" s="10"/>
      <c r="C4" s="68"/>
      <c r="D4" s="69"/>
      <c r="E4" s="70"/>
      <c r="F4" s="3"/>
      <c r="G4" s="3"/>
      <c r="H4" s="3"/>
      <c r="I4" s="3"/>
      <c r="J4" s="3"/>
      <c r="K4" s="11"/>
      <c r="L4" s="1"/>
      <c r="M4" s="3"/>
      <c r="N4" s="3"/>
      <c r="O4" s="3"/>
    </row>
    <row r="5" spans="1:15" ht="15.75" customHeight="1" x14ac:dyDescent="0.25">
      <c r="A5" s="10"/>
      <c r="B5" s="10"/>
      <c r="C5" s="71"/>
      <c r="D5" s="71"/>
      <c r="E5" s="71"/>
      <c r="F5" s="3"/>
      <c r="G5" s="3"/>
      <c r="H5" s="3"/>
      <c r="I5" s="3"/>
      <c r="J5" s="20"/>
      <c r="K5" s="11"/>
      <c r="L5" s="1"/>
      <c r="M5" s="3"/>
      <c r="N5" s="3"/>
      <c r="O5" s="8"/>
    </row>
    <row r="21" spans="1:8" ht="14.45" customHeight="1" x14ac:dyDescent="0.25">
      <c r="A21" s="156" t="s">
        <v>185</v>
      </c>
      <c r="B21" s="156"/>
      <c r="C21" s="156"/>
      <c r="D21" s="156"/>
      <c r="E21" s="156"/>
      <c r="F21" s="156"/>
      <c r="G21" s="14">
        <f>COUNTA(A2:A16)</f>
        <v>0</v>
      </c>
      <c r="H21" s="32" t="s">
        <v>151</v>
      </c>
    </row>
    <row r="22" spans="1:8" x14ac:dyDescent="0.25">
      <c r="F22" s="13" t="s">
        <v>136</v>
      </c>
      <c r="G22" s="40">
        <f>COUNTIF(E2:E21,"I")</f>
        <v>0</v>
      </c>
      <c r="H22">
        <f>SUM(C2:C21)</f>
        <v>0</v>
      </c>
    </row>
    <row r="23" spans="1:8" x14ac:dyDescent="0.25">
      <c r="F23" s="13" t="s">
        <v>135</v>
      </c>
      <c r="G23" s="40">
        <f>COUNTIF(E2:E21,"C")</f>
        <v>0</v>
      </c>
      <c r="H23">
        <f>SUM(D2:D21)</f>
        <v>0</v>
      </c>
    </row>
    <row r="24" spans="1:8" x14ac:dyDescent="0.25">
      <c r="H24" s="15">
        <f>SUM(H22:H23)</f>
        <v>0</v>
      </c>
    </row>
  </sheetData>
  <mergeCells count="1">
    <mergeCell ref="A21:F21"/>
  </mergeCells>
  <dataValidations count="1">
    <dataValidation type="list" allowBlank="1" showInputMessage="1" showErrorMessage="1" sqref="E2:E5" xr:uid="{92D20278-025E-4A0D-81E4-163AB5DB1FFC}">
      <formula1>"I,C,IC"</formula1>
    </dataValidation>
  </dataValidation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1646-8357-4FD4-AD8B-A17AF0DCC4AA}">
  <dimension ref="A1:O22"/>
  <sheetViews>
    <sheetView workbookViewId="0">
      <selection activeCell="C34" sqref="C34"/>
    </sheetView>
  </sheetViews>
  <sheetFormatPr baseColWidth="10" defaultColWidth="11.42578125" defaultRowHeight="15" x14ac:dyDescent="0.25"/>
  <cols>
    <col min="1" max="16384" width="11.42578125" style="15"/>
  </cols>
  <sheetData>
    <row r="1" spans="1:15" ht="30" x14ac:dyDescent="0.25">
      <c r="A1" s="2" t="s">
        <v>212</v>
      </c>
      <c r="B1" s="63" t="s">
        <v>0</v>
      </c>
      <c r="C1" s="65" t="s">
        <v>152</v>
      </c>
      <c r="D1" s="66" t="s">
        <v>153</v>
      </c>
      <c r="E1" s="67" t="s">
        <v>182</v>
      </c>
      <c r="F1" s="64" t="s">
        <v>1</v>
      </c>
      <c r="G1" s="64" t="s">
        <v>217</v>
      </c>
      <c r="H1" s="64" t="s">
        <v>213</v>
      </c>
      <c r="I1" s="64" t="s">
        <v>33</v>
      </c>
      <c r="J1" s="64" t="s">
        <v>5</v>
      </c>
      <c r="K1" s="64" t="s">
        <v>214</v>
      </c>
      <c r="L1" s="63" t="s">
        <v>215</v>
      </c>
      <c r="M1" s="64" t="s">
        <v>6</v>
      </c>
      <c r="N1" s="64" t="s">
        <v>216</v>
      </c>
      <c r="O1" s="64" t="s">
        <v>8</v>
      </c>
    </row>
    <row r="2" spans="1:15" x14ac:dyDescent="0.25">
      <c r="A2" s="10"/>
      <c r="B2" s="10"/>
      <c r="C2" s="68"/>
      <c r="D2" s="69"/>
      <c r="E2" s="70"/>
      <c r="F2" s="3"/>
      <c r="G2" s="3"/>
      <c r="H2" s="3"/>
      <c r="I2" s="3"/>
      <c r="J2" s="3"/>
      <c r="K2" s="11"/>
      <c r="L2" s="1"/>
      <c r="M2" s="3"/>
      <c r="N2" s="3"/>
      <c r="O2" s="3"/>
    </row>
    <row r="3" spans="1:15" x14ac:dyDescent="0.25">
      <c r="A3" s="10"/>
      <c r="B3" s="10"/>
      <c r="C3" s="68"/>
      <c r="D3" s="69"/>
      <c r="E3" s="70"/>
      <c r="F3" s="3"/>
      <c r="G3" s="3"/>
      <c r="H3" s="3"/>
      <c r="I3" s="3"/>
      <c r="J3" s="3"/>
      <c r="K3" s="11"/>
      <c r="L3" s="1"/>
      <c r="M3" s="3"/>
      <c r="N3" s="3"/>
      <c r="O3" s="3"/>
    </row>
    <row r="4" spans="1:15" x14ac:dyDescent="0.25">
      <c r="A4" s="10"/>
      <c r="B4" s="10"/>
      <c r="C4" s="68"/>
      <c r="D4" s="69"/>
      <c r="E4" s="70"/>
      <c r="F4" s="3"/>
      <c r="G4" s="3"/>
      <c r="H4" s="3"/>
      <c r="I4" s="3"/>
      <c r="J4" s="3"/>
      <c r="K4" s="11"/>
      <c r="L4" s="1"/>
      <c r="M4" s="3"/>
      <c r="N4" s="3"/>
      <c r="O4" s="3"/>
    </row>
    <row r="5" spans="1:15" x14ac:dyDescent="0.25">
      <c r="A5" s="10"/>
      <c r="B5" s="10"/>
      <c r="C5" s="71"/>
      <c r="D5" s="71"/>
      <c r="E5" s="71"/>
      <c r="F5" s="3"/>
      <c r="G5" s="3"/>
      <c r="H5" s="3"/>
      <c r="I5" s="3"/>
      <c r="J5" s="20"/>
      <c r="K5" s="11"/>
      <c r="L5" s="1"/>
      <c r="M5" s="3"/>
      <c r="N5" s="3"/>
      <c r="O5" s="8"/>
    </row>
    <row r="19" spans="1:8" ht="14.45" customHeight="1" x14ac:dyDescent="0.25">
      <c r="A19" s="156" t="s">
        <v>186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dataValidations count="1">
    <dataValidation type="list" allowBlank="1" showInputMessage="1" showErrorMessage="1" sqref="E2:E5" xr:uid="{79B40373-D979-404B-B8A3-287644E0CE68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9399-375C-4A42-91F1-BACCC660B47B}">
  <dimension ref="A1:O22"/>
  <sheetViews>
    <sheetView tabSelected="1" workbookViewId="0">
      <selection activeCell="E29" sqref="E29"/>
    </sheetView>
  </sheetViews>
  <sheetFormatPr baseColWidth="10" defaultColWidth="11.42578125" defaultRowHeight="15" x14ac:dyDescent="0.25"/>
  <cols>
    <col min="1" max="5" width="11.42578125" style="15"/>
    <col min="6" max="6" width="25" style="15" bestFit="1" customWidth="1"/>
    <col min="7" max="8" width="11.42578125" style="15"/>
    <col min="9" max="9" width="22.140625" style="15" bestFit="1" customWidth="1"/>
    <col min="10" max="13" width="11.42578125" style="15"/>
    <col min="14" max="14" width="154.28515625" style="15" bestFit="1" customWidth="1"/>
    <col min="15" max="15" width="121.85546875" style="15" bestFit="1" customWidth="1"/>
    <col min="16" max="16384" width="11.42578125" style="15"/>
  </cols>
  <sheetData>
    <row r="1" spans="1:15" s="90" customFormat="1" ht="30" x14ac:dyDescent="0.25">
      <c r="A1" s="87" t="s">
        <v>212</v>
      </c>
      <c r="B1" s="88" t="s">
        <v>0</v>
      </c>
      <c r="C1" s="65" t="s">
        <v>152</v>
      </c>
      <c r="D1" s="66" t="s">
        <v>153</v>
      </c>
      <c r="E1" s="67" t="s">
        <v>182</v>
      </c>
      <c r="F1" s="89" t="s">
        <v>1</v>
      </c>
      <c r="G1" s="91" t="s">
        <v>268</v>
      </c>
      <c r="H1" s="91" t="s">
        <v>269</v>
      </c>
      <c r="I1" s="91" t="s">
        <v>270</v>
      </c>
      <c r="J1" s="89" t="s">
        <v>5</v>
      </c>
      <c r="K1" s="89" t="s">
        <v>214</v>
      </c>
      <c r="L1" s="88" t="s">
        <v>215</v>
      </c>
      <c r="M1" s="89" t="s">
        <v>6</v>
      </c>
      <c r="N1" s="89" t="s">
        <v>216</v>
      </c>
      <c r="O1" s="89" t="s">
        <v>8</v>
      </c>
    </row>
    <row r="2" spans="1:15" x14ac:dyDescent="0.25">
      <c r="A2" s="10"/>
      <c r="B2" s="10"/>
      <c r="C2" s="69"/>
      <c r="D2" s="100"/>
      <c r="E2" s="92"/>
      <c r="F2" s="3"/>
      <c r="G2" s="3"/>
      <c r="H2" s="3"/>
      <c r="I2" s="3"/>
      <c r="J2" s="3"/>
      <c r="K2" s="11"/>
      <c r="L2" s="1"/>
      <c r="M2" s="3"/>
      <c r="N2" s="3"/>
      <c r="O2" s="3"/>
    </row>
    <row r="3" spans="1:15" x14ac:dyDescent="0.25">
      <c r="A3" s="10"/>
      <c r="B3" s="10"/>
      <c r="C3" s="69"/>
      <c r="D3" s="100"/>
      <c r="E3" s="92"/>
      <c r="F3" s="3"/>
      <c r="G3" s="3"/>
      <c r="H3" s="3"/>
      <c r="I3" s="3"/>
      <c r="J3" s="3"/>
      <c r="K3" s="11"/>
      <c r="L3" s="1"/>
      <c r="M3" s="3"/>
      <c r="N3" s="3"/>
      <c r="O3" s="3"/>
    </row>
    <row r="4" spans="1:15" x14ac:dyDescent="0.25">
      <c r="A4" s="10"/>
      <c r="B4" s="10"/>
      <c r="C4" s="69"/>
      <c r="D4" s="100"/>
      <c r="E4" s="92"/>
      <c r="F4" s="3"/>
      <c r="G4" s="3"/>
      <c r="H4" s="3"/>
      <c r="I4" s="3"/>
      <c r="J4" s="3"/>
      <c r="K4" s="11"/>
      <c r="L4" s="1"/>
      <c r="M4" s="3"/>
      <c r="N4" s="3"/>
      <c r="O4" s="3"/>
    </row>
    <row r="5" spans="1:15" x14ac:dyDescent="0.25">
      <c r="A5" s="10"/>
      <c r="B5" s="10"/>
      <c r="C5" s="71"/>
      <c r="D5" s="71"/>
      <c r="E5" s="71"/>
      <c r="F5" s="3"/>
      <c r="G5" s="3"/>
      <c r="H5" s="3"/>
      <c r="I5" s="3"/>
      <c r="J5" s="20"/>
      <c r="K5" s="11"/>
      <c r="L5" s="1"/>
      <c r="M5" s="3"/>
      <c r="N5" s="3"/>
      <c r="O5" s="8"/>
    </row>
    <row r="19" spans="1:8" x14ac:dyDescent="0.25">
      <c r="A19" s="156" t="s">
        <v>187</v>
      </c>
      <c r="B19" s="156"/>
      <c r="C19" s="156"/>
      <c r="D19" s="156"/>
      <c r="E19" s="156"/>
      <c r="F19" s="156"/>
      <c r="G19" s="14">
        <f>COUNTA(A2:A16)</f>
        <v>0</v>
      </c>
      <c r="H19" s="32" t="s">
        <v>151</v>
      </c>
    </row>
    <row r="20" spans="1:8" x14ac:dyDescent="0.25">
      <c r="D20"/>
      <c r="F20" s="13" t="s">
        <v>136</v>
      </c>
      <c r="G20" s="40">
        <f>COUNTIF(E2:E19,"I")</f>
        <v>0</v>
      </c>
      <c r="H20">
        <f>SUM(C2:C19)</f>
        <v>0</v>
      </c>
    </row>
    <row r="21" spans="1:8" x14ac:dyDescent="0.25">
      <c r="D21"/>
      <c r="F21" s="13" t="s">
        <v>135</v>
      </c>
      <c r="G21" s="40">
        <f>COUNTIF(E2:E19,"C")</f>
        <v>0</v>
      </c>
      <c r="H21">
        <f>SUM(D2:D19)</f>
        <v>0</v>
      </c>
    </row>
    <row r="22" spans="1:8" x14ac:dyDescent="0.25">
      <c r="H22" s="15">
        <f>SUM(H20:H21)</f>
        <v>0</v>
      </c>
    </row>
  </sheetData>
  <mergeCells count="1">
    <mergeCell ref="A19:F19"/>
  </mergeCells>
  <dataValidations count="1">
    <dataValidation type="list" allowBlank="1" showInputMessage="1" showErrorMessage="1" sqref="E2:E5" xr:uid="{1C40E677-4F34-45BC-96DA-9526B7A1588D}">
      <formula1>"I,C,IC"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Control</vt:lpstr>
      <vt:lpstr>integrantes_area</vt:lpstr>
      <vt:lpstr>Total_productos</vt:lpstr>
      <vt:lpstr>Total_por_integrante</vt:lpstr>
      <vt:lpstr>Ind_colectivo_c_integrante</vt:lpstr>
      <vt:lpstr>Ind_colec_c_integrante_PUNTOS</vt:lpstr>
      <vt:lpstr>1_1_3_1_paquete_didactico_manua</vt:lpstr>
      <vt:lpstr>1_1_3_2_notas_de_curso_normal</vt:lpstr>
      <vt:lpstr>1_1_3_3_notas_de_curso_especial</vt:lpstr>
      <vt:lpstr>1_1_3_4_antologias_comentadas</vt:lpstr>
      <vt:lpstr>1_1_3_5_libros_de_texto</vt:lpstr>
      <vt:lpstr>1_1_3_6_doct_audio_video_cine_f</vt:lpstr>
      <vt:lpstr>1_1_3_7_equipo_laboratorio_mod_</vt:lpstr>
      <vt:lpstr>1_1_3_8_des_paq_comp_plataforma</vt:lpstr>
      <vt:lpstr>1_1_3_9_trad_public_de_libros</vt:lpstr>
      <vt:lpstr>1_1_3_10_trad_public_articulo</vt:lpstr>
      <vt:lpstr>1_1_3_11_trad_edit_documentales</vt:lpstr>
      <vt:lpstr>1_1_3_12_des_aula_virtual</vt:lpstr>
      <vt:lpstr>1_2_1_1_reporte_invest_tecnico</vt:lpstr>
      <vt:lpstr>1_2_1_2_memorias_congreso_exten</vt:lpstr>
      <vt:lpstr>1_2_1_3_art_especializado_inves</vt:lpstr>
      <vt:lpstr>1_2_1_4_libro_cientifico</vt:lpstr>
      <vt:lpstr>1_2_1_5_patentes_registro_acept</vt:lpstr>
      <vt:lpstr>1_2_1_6_expedicion_titulo_paten</vt:lpstr>
      <vt:lpstr>1_2_1_7_trab_pres_event_especia</vt:lpstr>
      <vt:lpstr>1_2_1_8_conferencias_magistrale</vt:lpstr>
      <vt:lpstr>1_2_1_9_des_prototipo_modelo_in</vt:lpstr>
      <vt:lpstr>1_2_1_10_des_paq_computacionale</vt:lpstr>
      <vt:lpstr>1_2_1_11_cood_libro_cient_colec</vt:lpstr>
      <vt:lpstr>1_2_2_asesoria_proy_invest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Juan Alberto de Jesús Serna Barrera</cp:lastModifiedBy>
  <dcterms:created xsi:type="dcterms:W3CDTF">2023-06-30T16:40:09Z</dcterms:created>
  <dcterms:modified xsi:type="dcterms:W3CDTF">2025-04-23T21:06:30Z</dcterms:modified>
</cp:coreProperties>
</file>